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Silvija\Desktop\"/>
    </mc:Choice>
  </mc:AlternateContent>
  <xr:revisionPtr revIDLastSave="0" documentId="8_{DF2B2217-37FC-462B-A753-384ADA27241B}"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fullPrecision="0"/>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E340" i="9" s="1"/>
  <c r="B340" i="9" s="1"/>
  <c r="G340" i="9"/>
  <c r="F340" i="9"/>
  <c r="F339" i="9"/>
  <c r="F338" i="9"/>
  <c r="F337" i="9"/>
  <c r="F336" i="9"/>
  <c r="H335" i="9"/>
  <c r="G335" i="9"/>
  <c r="F335" i="9"/>
  <c r="F334" i="9"/>
  <c r="H333" i="9"/>
  <c r="G333" i="9"/>
  <c r="F333" i="9"/>
  <c r="E333" i="9"/>
  <c r="B333" i="9" s="1"/>
  <c r="H332" i="9"/>
  <c r="E332" i="9" s="1"/>
  <c r="B332" i="9" s="1"/>
  <c r="G332" i="9"/>
  <c r="F332" i="9"/>
  <c r="H331" i="9"/>
  <c r="G331" i="9"/>
  <c r="F331" i="9"/>
  <c r="E331" i="9"/>
  <c r="B331" i="9" s="1"/>
  <c r="H330" i="9"/>
  <c r="E330" i="9" s="1"/>
  <c r="B330" i="9" s="1"/>
  <c r="G330" i="9"/>
  <c r="F330" i="9"/>
  <c r="H329" i="9"/>
  <c r="G329" i="9"/>
  <c r="F329" i="9"/>
  <c r="E329" i="9"/>
  <c r="B329" i="9" s="1"/>
  <c r="H328" i="9"/>
  <c r="G328" i="9"/>
  <c r="F328" i="9"/>
  <c r="E328" i="9"/>
  <c r="B328" i="9" s="1"/>
  <c r="H327" i="9"/>
  <c r="G327" i="9"/>
  <c r="F327" i="9"/>
  <c r="H326" i="9"/>
  <c r="E326" i="9" s="1"/>
  <c r="B326" i="9" s="1"/>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E319" i="9" s="1"/>
  <c r="B319" i="9" s="1"/>
  <c r="G319" i="9"/>
  <c r="F319" i="9"/>
  <c r="H318" i="9"/>
  <c r="G318" i="9"/>
  <c r="F318" i="9"/>
  <c r="E318" i="9"/>
  <c r="B318" i="9" s="1"/>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M280" i="9"/>
  <c r="L280" i="9"/>
  <c r="F280" i="9"/>
  <c r="E280" i="9"/>
  <c r="B280" i="9"/>
  <c r="M279" i="9"/>
  <c r="L279" i="9"/>
  <c r="F279" i="9" s="1"/>
  <c r="E279" i="9"/>
  <c r="M278" i="9"/>
  <c r="L278" i="9"/>
  <c r="F278" i="9"/>
  <c r="E278" i="9"/>
  <c r="B278" i="9"/>
  <c r="M277" i="9"/>
  <c r="L277" i="9"/>
  <c r="F277" i="9" s="1"/>
  <c r="E277" i="9"/>
  <c r="B277" i="9"/>
  <c r="M276" i="9"/>
  <c r="L276" i="9"/>
  <c r="F276" i="9" s="1"/>
  <c r="E276" i="9"/>
  <c r="M275" i="9"/>
  <c r="L275" i="9"/>
  <c r="F275" i="9"/>
  <c r="E275" i="9"/>
  <c r="B275" i="9"/>
  <c r="M274" i="9"/>
  <c r="L274" i="9"/>
  <c r="F274" i="9" s="1"/>
  <c r="E274" i="9"/>
  <c r="M273" i="9"/>
  <c r="L273" i="9"/>
  <c r="F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E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E171" i="9" s="1"/>
  <c r="B171" i="9" s="1"/>
  <c r="G171" i="9"/>
  <c r="F171" i="9"/>
  <c r="H170" i="9"/>
  <c r="G170" i="9"/>
  <c r="F170" i="9"/>
  <c r="E170" i="9"/>
  <c r="B170" i="9" s="1"/>
  <c r="H169" i="9"/>
  <c r="E169" i="9" s="1"/>
  <c r="B169" i="9" s="1"/>
  <c r="G169" i="9"/>
  <c r="F169" i="9"/>
  <c r="H168" i="9"/>
  <c r="G168" i="9"/>
  <c r="F168" i="9"/>
  <c r="E168" i="9"/>
  <c r="B168" i="9" s="1"/>
  <c r="H167" i="9"/>
  <c r="E167" i="9" s="1"/>
  <c r="B167" i="9" s="1"/>
  <c r="G167" i="9"/>
  <c r="F167" i="9"/>
  <c r="H166" i="9"/>
  <c r="G166" i="9"/>
  <c r="F166" i="9"/>
  <c r="E166" i="9"/>
  <c r="B166" i="9" s="1"/>
  <c r="H165" i="9"/>
  <c r="E165" i="9" s="1"/>
  <c r="B165" i="9" s="1"/>
  <c r="G165" i="9"/>
  <c r="F165" i="9"/>
  <c r="H164" i="9"/>
  <c r="G164" i="9"/>
  <c r="F164" i="9"/>
  <c r="E164" i="9"/>
  <c r="B164" i="9" s="1"/>
  <c r="H163" i="9"/>
  <c r="E163" i="9" s="1"/>
  <c r="B163" i="9" s="1"/>
  <c r="G163" i="9"/>
  <c r="F163" i="9"/>
  <c r="H162" i="9"/>
  <c r="G162" i="9"/>
  <c r="F162" i="9"/>
  <c r="E162" i="9"/>
  <c r="B162" i="9" s="1"/>
  <c r="H161" i="9"/>
  <c r="E161" i="9" s="1"/>
  <c r="B161" i="9" s="1"/>
  <c r="G161" i="9"/>
  <c r="F161" i="9"/>
  <c r="H160" i="9"/>
  <c r="G160" i="9"/>
  <c r="F160" i="9"/>
  <c r="E160" i="9"/>
  <c r="B160" i="9" s="1"/>
  <c r="H159" i="9"/>
  <c r="E159" i="9" s="1"/>
  <c r="G159" i="9"/>
  <c r="F159" i="9"/>
  <c r="B159" i="9"/>
  <c r="H158" i="9"/>
  <c r="G158" i="9"/>
  <c r="F158" i="9"/>
  <c r="E158" i="9"/>
  <c r="B158" i="9" s="1"/>
  <c r="H157" i="9"/>
  <c r="E157" i="9" s="1"/>
  <c r="G157" i="9"/>
  <c r="F157" i="9"/>
  <c r="B157" i="9"/>
  <c r="F156" i="9"/>
  <c r="H155" i="9"/>
  <c r="E155" i="9" s="1"/>
  <c r="G155" i="9"/>
  <c r="F155" i="9"/>
  <c r="B155" i="9"/>
  <c r="H154" i="9"/>
  <c r="G154" i="9"/>
  <c r="F154" i="9"/>
  <c r="E154" i="9"/>
  <c r="B154" i="9" s="1"/>
  <c r="H153" i="9"/>
  <c r="E153" i="9" s="1"/>
  <c r="G153" i="9"/>
  <c r="F153" i="9"/>
  <c r="B153" i="9"/>
  <c r="H152" i="9"/>
  <c r="G152" i="9"/>
  <c r="F152" i="9"/>
  <c r="E152" i="9"/>
  <c r="B152" i="9" s="1"/>
  <c r="H151" i="9"/>
  <c r="E151" i="9" s="1"/>
  <c r="G151" i="9"/>
  <c r="F151" i="9"/>
  <c r="B151" i="9"/>
  <c r="H150" i="9"/>
  <c r="G150" i="9"/>
  <c r="F150" i="9"/>
  <c r="E150" i="9"/>
  <c r="B150" i="9" s="1"/>
  <c r="H149" i="9"/>
  <c r="E149" i="9" s="1"/>
  <c r="G149" i="9"/>
  <c r="F149" i="9"/>
  <c r="B149" i="9"/>
  <c r="H148" i="9"/>
  <c r="G148" i="9"/>
  <c r="F148" i="9"/>
  <c r="E148" i="9"/>
  <c r="B148" i="9" s="1"/>
  <c r="H147" i="9"/>
  <c r="E147" i="9" s="1"/>
  <c r="G147" i="9"/>
  <c r="F147" i="9"/>
  <c r="B147" i="9"/>
  <c r="H146" i="9"/>
  <c r="G146" i="9"/>
  <c r="F146" i="9"/>
  <c r="E146" i="9"/>
  <c r="B146" i="9" s="1"/>
  <c r="H145" i="9"/>
  <c r="E145" i="9" s="1"/>
  <c r="G145" i="9"/>
  <c r="F145" i="9"/>
  <c r="B145" i="9"/>
  <c r="H144" i="9"/>
  <c r="G144" i="9"/>
  <c r="F144" i="9"/>
  <c r="E144" i="9"/>
  <c r="B144" i="9" s="1"/>
  <c r="H143" i="9"/>
  <c r="E143" i="9" s="1"/>
  <c r="G143" i="9"/>
  <c r="F143" i="9"/>
  <c r="B143" i="9"/>
  <c r="H142" i="9"/>
  <c r="G142" i="9"/>
  <c r="F142" i="9"/>
  <c r="E142" i="9"/>
  <c r="B142" i="9" s="1"/>
  <c r="H141" i="9"/>
  <c r="E141" i="9" s="1"/>
  <c r="G141" i="9"/>
  <c r="F141" i="9"/>
  <c r="B141" i="9"/>
  <c r="H140" i="9"/>
  <c r="G140" i="9"/>
  <c r="F140" i="9"/>
  <c r="E140" i="9"/>
  <c r="B140" i="9" s="1"/>
  <c r="H139" i="9"/>
  <c r="E139" i="9" s="1"/>
  <c r="G139" i="9"/>
  <c r="F139" i="9"/>
  <c r="B139" i="9"/>
  <c r="H138" i="9"/>
  <c r="G138" i="9"/>
  <c r="F138" i="9"/>
  <c r="E138" i="9"/>
  <c r="B138" i="9" s="1"/>
  <c r="H137" i="9"/>
  <c r="E137" i="9" s="1"/>
  <c r="G137" i="9"/>
  <c r="F137" i="9"/>
  <c r="B137" i="9"/>
  <c r="H136" i="9"/>
  <c r="G136" i="9"/>
  <c r="F136" i="9"/>
  <c r="E136" i="9"/>
  <c r="B136" i="9" s="1"/>
  <c r="H135" i="9"/>
  <c r="E135" i="9" s="1"/>
  <c r="G135" i="9"/>
  <c r="F135" i="9"/>
  <c r="B135" i="9"/>
  <c r="H134" i="9"/>
  <c r="G134" i="9"/>
  <c r="F134" i="9"/>
  <c r="E134" i="9"/>
  <c r="B134" i="9" s="1"/>
  <c r="H133" i="9"/>
  <c r="E133" i="9" s="1"/>
  <c r="G133" i="9"/>
  <c r="F133" i="9"/>
  <c r="B133" i="9"/>
  <c r="H132" i="9"/>
  <c r="G132" i="9"/>
  <c r="F132" i="9"/>
  <c r="E132" i="9"/>
  <c r="B132" i="9" s="1"/>
  <c r="H131" i="9"/>
  <c r="E131" i="9" s="1"/>
  <c r="G131" i="9"/>
  <c r="F131" i="9"/>
  <c r="B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G119" i="9"/>
  <c r="F119" i="9"/>
  <c r="E119" i="9"/>
  <c r="B119" i="9"/>
  <c r="H118" i="9"/>
  <c r="G118" i="9"/>
  <c r="F118" i="9"/>
  <c r="E118" i="9"/>
  <c r="B118" i="9" s="1"/>
  <c r="H117" i="9"/>
  <c r="G117" i="9"/>
  <c r="F117" i="9"/>
  <c r="E117" i="9"/>
  <c r="B117" i="9"/>
  <c r="H116" i="9"/>
  <c r="G116" i="9"/>
  <c r="F116" i="9"/>
  <c r="E116" i="9"/>
  <c r="B116" i="9" s="1"/>
  <c r="H115" i="9"/>
  <c r="G115" i="9"/>
  <c r="F115" i="9"/>
  <c r="E115" i="9"/>
  <c r="B115" i="9"/>
  <c r="H114" i="9"/>
  <c r="G114" i="9"/>
  <c r="F114" i="9"/>
  <c r="E114" i="9"/>
  <c r="B114" i="9" s="1"/>
  <c r="H113" i="9"/>
  <c r="G113" i="9"/>
  <c r="F113" i="9"/>
  <c r="E113" i="9"/>
  <c r="B113" i="9" s="1"/>
  <c r="H112" i="9"/>
  <c r="G112" i="9"/>
  <c r="F112" i="9"/>
  <c r="E112" i="9"/>
  <c r="B112" i="9"/>
  <c r="H111" i="9"/>
  <c r="G111" i="9"/>
  <c r="F111" i="9"/>
  <c r="E111" i="9"/>
  <c r="B111" i="9" s="1"/>
  <c r="H110" i="9"/>
  <c r="G110" i="9"/>
  <c r="F110" i="9"/>
  <c r="E110" i="9"/>
  <c r="B110" i="9"/>
  <c r="H109" i="9"/>
  <c r="G109" i="9"/>
  <c r="F109" i="9"/>
  <c r="E109" i="9"/>
  <c r="B109" i="9" s="1"/>
  <c r="H108" i="9"/>
  <c r="G108" i="9"/>
  <c r="F108" i="9"/>
  <c r="E108" i="9"/>
  <c r="B108" i="9"/>
  <c r="H107" i="9"/>
  <c r="G107" i="9"/>
  <c r="F107" i="9"/>
  <c r="E107" i="9"/>
  <c r="B107" i="9"/>
  <c r="H106" i="9"/>
  <c r="G106" i="9"/>
  <c r="F106" i="9"/>
  <c r="E106" i="9"/>
  <c r="B106" i="9" s="1"/>
  <c r="H105" i="9"/>
  <c r="G105" i="9"/>
  <c r="F105" i="9"/>
  <c r="E105" i="9"/>
  <c r="B105" i="9"/>
  <c r="H104" i="9"/>
  <c r="G104" i="9"/>
  <c r="F104" i="9"/>
  <c r="E104" i="9"/>
  <c r="B104" i="9" s="1"/>
  <c r="H103" i="9"/>
  <c r="G103" i="9"/>
  <c r="F103" i="9"/>
  <c r="E103" i="9"/>
  <c r="B103" i="9"/>
  <c r="H102" i="9"/>
  <c r="G102" i="9"/>
  <c r="F102" i="9"/>
  <c r="E102" i="9"/>
  <c r="B102" i="9" s="1"/>
  <c r="H101" i="9"/>
  <c r="G101" i="9"/>
  <c r="F101" i="9"/>
  <c r="E101" i="9"/>
  <c r="B101" i="9"/>
  <c r="H100" i="9"/>
  <c r="G100" i="9"/>
  <c r="F100" i="9"/>
  <c r="E100" i="9"/>
  <c r="B100" i="9" s="1"/>
  <c r="H99" i="9"/>
  <c r="G99" i="9"/>
  <c r="F99" i="9"/>
  <c r="E99" i="9"/>
  <c r="B99" i="9"/>
  <c r="H98" i="9"/>
  <c r="G98" i="9"/>
  <c r="F98" i="9"/>
  <c r="E98" i="9"/>
  <c r="B98" i="9"/>
  <c r="H97" i="9"/>
  <c r="G97" i="9"/>
  <c r="F97" i="9"/>
  <c r="E97" i="9"/>
  <c r="B97" i="9" s="1"/>
  <c r="H96" i="9"/>
  <c r="E96" i="9" s="1"/>
  <c r="B96" i="9" s="1"/>
  <c r="G96" i="9"/>
  <c r="F96" i="9"/>
  <c r="H95" i="9"/>
  <c r="G95" i="9"/>
  <c r="F95" i="9"/>
  <c r="E95" i="9"/>
  <c r="B95" i="9" s="1"/>
  <c r="H94" i="9"/>
  <c r="G94" i="9"/>
  <c r="F94" i="9"/>
  <c r="E94" i="9"/>
  <c r="B94" i="9"/>
  <c r="H93" i="9"/>
  <c r="G93" i="9"/>
  <c r="F93" i="9"/>
  <c r="E93" i="9"/>
  <c r="B93" i="9" s="1"/>
  <c r="H92" i="9"/>
  <c r="G92" i="9"/>
  <c r="F92" i="9"/>
  <c r="E92" i="9"/>
  <c r="B92" i="9"/>
  <c r="H91" i="9"/>
  <c r="G91" i="9"/>
  <c r="F91" i="9"/>
  <c r="E91" i="9"/>
  <c r="B91" i="9" s="1"/>
  <c r="H90" i="9"/>
  <c r="E90" i="9" s="1"/>
  <c r="B90" i="9" s="1"/>
  <c r="G90" i="9"/>
  <c r="F90" i="9"/>
  <c r="H89" i="9"/>
  <c r="G89" i="9"/>
  <c r="F89" i="9"/>
  <c r="E89" i="9"/>
  <c r="B89" i="9" s="1"/>
  <c r="H88" i="9"/>
  <c r="G88" i="9"/>
  <c r="F88" i="9"/>
  <c r="E88" i="9"/>
  <c r="B88" i="9"/>
  <c r="H87" i="9"/>
  <c r="G87" i="9"/>
  <c r="F87" i="9"/>
  <c r="E87" i="9"/>
  <c r="B87" i="9" s="1"/>
  <c r="H86" i="9"/>
  <c r="G86" i="9"/>
  <c r="F86" i="9"/>
  <c r="E86" i="9"/>
  <c r="B86" i="9"/>
  <c r="H85" i="9"/>
  <c r="G85" i="9"/>
  <c r="F85" i="9"/>
  <c r="E85" i="9"/>
  <c r="B85" i="9" s="1"/>
  <c r="H84" i="9"/>
  <c r="G84" i="9"/>
  <c r="F84" i="9"/>
  <c r="E84" i="9"/>
  <c r="B84" i="9"/>
  <c r="H83" i="9"/>
  <c r="G83" i="9"/>
  <c r="F83" i="9"/>
  <c r="E83" i="9"/>
  <c r="B83" i="9" s="1"/>
  <c r="H82" i="9"/>
  <c r="G82" i="9"/>
  <c r="F82" i="9"/>
  <c r="E82" i="9"/>
  <c r="B82" i="9"/>
  <c r="H81" i="9"/>
  <c r="G81" i="9"/>
  <c r="F81" i="9"/>
  <c r="E81" i="9"/>
  <c r="B81" i="9" s="1"/>
  <c r="H80" i="9"/>
  <c r="G80" i="9"/>
  <c r="F80" i="9"/>
  <c r="E80" i="9"/>
  <c r="B80" i="9"/>
  <c r="H79" i="9"/>
  <c r="G79" i="9"/>
  <c r="F79" i="9"/>
  <c r="E79" i="9"/>
  <c r="B79" i="9" s="1"/>
  <c r="H78" i="9"/>
  <c r="G78" i="9"/>
  <c r="F78" i="9"/>
  <c r="E78" i="9"/>
  <c r="B78" i="9"/>
  <c r="H77" i="9"/>
  <c r="G77" i="9"/>
  <c r="F77" i="9"/>
  <c r="E77" i="9"/>
  <c r="B77" i="9" s="1"/>
  <c r="H76" i="9"/>
  <c r="G76" i="9"/>
  <c r="F76" i="9"/>
  <c r="E76" i="9"/>
  <c r="B76" i="9" s="1"/>
  <c r="H75" i="9"/>
  <c r="G75" i="9"/>
  <c r="F75" i="9"/>
  <c r="E75" i="9"/>
  <c r="B75" i="9"/>
  <c r="H74" i="9"/>
  <c r="G74" i="9"/>
  <c r="F74" i="9"/>
  <c r="E74" i="9"/>
  <c r="B74" i="9" s="1"/>
  <c r="H73" i="9"/>
  <c r="E73" i="9" s="1"/>
  <c r="B73" i="9" s="1"/>
  <c r="G73" i="9"/>
  <c r="F73" i="9"/>
  <c r="H72" i="9"/>
  <c r="G72" i="9"/>
  <c r="F72" i="9"/>
  <c r="E72" i="9"/>
  <c r="B72" i="9" s="1"/>
  <c r="H71" i="9"/>
  <c r="E71" i="9" s="1"/>
  <c r="B71" i="9" s="1"/>
  <c r="G71" i="9"/>
  <c r="F71" i="9"/>
  <c r="H70" i="9"/>
  <c r="G70" i="9"/>
  <c r="F70" i="9"/>
  <c r="E70" i="9"/>
  <c r="B70" i="9" s="1"/>
  <c r="H69" i="9"/>
  <c r="E69" i="9" s="1"/>
  <c r="B69" i="9" s="1"/>
  <c r="G69" i="9"/>
  <c r="F69" i="9"/>
  <c r="H68" i="9"/>
  <c r="G68" i="9"/>
  <c r="F68" i="9"/>
  <c r="E68" i="9"/>
  <c r="B68" i="9"/>
  <c r="H67" i="9"/>
  <c r="G67" i="9"/>
  <c r="F67" i="9"/>
  <c r="E67" i="9"/>
  <c r="B67" i="9" s="1"/>
  <c r="H66" i="9"/>
  <c r="E66" i="9" s="1"/>
  <c r="B66" i="9" s="1"/>
  <c r="G66" i="9"/>
  <c r="F66" i="9"/>
  <c r="H65" i="9"/>
  <c r="G65" i="9"/>
  <c r="F65" i="9"/>
  <c r="E65" i="9"/>
  <c r="B65" i="9" s="1"/>
  <c r="H64" i="9"/>
  <c r="G64" i="9"/>
  <c r="F64" i="9"/>
  <c r="E64" i="9"/>
  <c r="B64" i="9"/>
  <c r="H63" i="9"/>
  <c r="G63" i="9"/>
  <c r="F63" i="9"/>
  <c r="E63" i="9"/>
  <c r="B63" i="9" s="1"/>
  <c r="H62" i="9"/>
  <c r="E62" i="9" s="1"/>
  <c r="B62" i="9" s="1"/>
  <c r="G62" i="9"/>
  <c r="F62" i="9"/>
  <c r="H61" i="9"/>
  <c r="G61" i="9"/>
  <c r="F61" i="9"/>
  <c r="E61" i="9"/>
  <c r="B61" i="9" s="1"/>
  <c r="H60" i="9"/>
  <c r="G60" i="9"/>
  <c r="F60" i="9"/>
  <c r="E60" i="9"/>
  <c r="B60" i="9"/>
  <c r="H59" i="9"/>
  <c r="G59" i="9"/>
  <c r="F59" i="9"/>
  <c r="E59" i="9"/>
  <c r="B59" i="9" s="1"/>
  <c r="H58" i="9"/>
  <c r="G58" i="9"/>
  <c r="F58" i="9"/>
  <c r="E58" i="9"/>
  <c r="B58" i="9"/>
  <c r="H57" i="9"/>
  <c r="G57" i="9"/>
  <c r="F57" i="9"/>
  <c r="E57" i="9"/>
  <c r="B57" i="9" s="1"/>
  <c r="H56" i="9"/>
  <c r="G56" i="9"/>
  <c r="F56" i="9"/>
  <c r="E56" i="9"/>
  <c r="B56" i="9"/>
  <c r="H55" i="9"/>
  <c r="G55" i="9"/>
  <c r="F55" i="9"/>
  <c r="E55" i="9"/>
  <c r="B55" i="9" s="1"/>
  <c r="H54" i="9"/>
  <c r="G54" i="9"/>
  <c r="F54" i="9"/>
  <c r="E54" i="9"/>
  <c r="B54" i="9"/>
  <c r="H53" i="9"/>
  <c r="G53" i="9"/>
  <c r="F53" i="9"/>
  <c r="E53" i="9"/>
  <c r="B53" i="9" s="1"/>
  <c r="H52" i="9"/>
  <c r="E52" i="9" s="1"/>
  <c r="B52" i="9" s="1"/>
  <c r="G52" i="9"/>
  <c r="F52" i="9"/>
  <c r="H51" i="9"/>
  <c r="G51" i="9"/>
  <c r="F51" i="9"/>
  <c r="E51" i="9"/>
  <c r="B51" i="9" s="1"/>
  <c r="H50" i="9"/>
  <c r="E50" i="9" s="1"/>
  <c r="B50" i="9" s="1"/>
  <c r="G50" i="9"/>
  <c r="F50" i="9"/>
  <c r="H49" i="9"/>
  <c r="G49" i="9"/>
  <c r="F49" i="9"/>
  <c r="E49" i="9"/>
  <c r="B49" i="9"/>
  <c r="H48" i="9"/>
  <c r="G48" i="9"/>
  <c r="F48" i="9"/>
  <c r="E48" i="9"/>
  <c r="B48" i="9" s="1"/>
  <c r="H47" i="9"/>
  <c r="G47" i="9"/>
  <c r="F47" i="9"/>
  <c r="E47" i="9"/>
  <c r="B47" i="9"/>
  <c r="H46" i="9"/>
  <c r="G46" i="9"/>
  <c r="F46" i="9"/>
  <c r="E46" i="9"/>
  <c r="B46" i="9" s="1"/>
  <c r="H45" i="9"/>
  <c r="G45" i="9"/>
  <c r="F45" i="9"/>
  <c r="E45" i="9"/>
  <c r="B45" i="9"/>
  <c r="H44" i="9"/>
  <c r="G44" i="9"/>
  <c r="F44" i="9"/>
  <c r="E44" i="9"/>
  <c r="B44" i="9" s="1"/>
  <c r="H43" i="9"/>
  <c r="G43" i="9"/>
  <c r="F43" i="9"/>
  <c r="E43" i="9"/>
  <c r="B43" i="9"/>
  <c r="H42" i="9"/>
  <c r="G42" i="9"/>
  <c r="F42" i="9"/>
  <c r="E42" i="9"/>
  <c r="B42" i="9" s="1"/>
  <c r="H41" i="9"/>
  <c r="G41" i="9"/>
  <c r="F41" i="9"/>
  <c r="E41" i="9"/>
  <c r="B41" i="9"/>
  <c r="H40" i="9"/>
  <c r="G40" i="9"/>
  <c r="F40" i="9"/>
  <c r="E40" i="9"/>
  <c r="B40" i="9" s="1"/>
  <c r="H39" i="9"/>
  <c r="G39" i="9"/>
  <c r="F39" i="9"/>
  <c r="E39" i="9"/>
  <c r="B39" i="9"/>
  <c r="H38" i="9"/>
  <c r="G38" i="9"/>
  <c r="F38" i="9"/>
  <c r="E38" i="9"/>
  <c r="B38" i="9"/>
  <c r="H37" i="9"/>
  <c r="G37" i="9"/>
  <c r="F37" i="9"/>
  <c r="H36" i="9"/>
  <c r="G36" i="9"/>
  <c r="F36" i="9"/>
  <c r="H35" i="9"/>
  <c r="G35" i="9"/>
  <c r="F35" i="9"/>
  <c r="E35" i="9"/>
  <c r="B35" i="9"/>
  <c r="H34" i="9"/>
  <c r="G34" i="9"/>
  <c r="F34" i="9"/>
  <c r="E34" i="9"/>
  <c r="B34" i="9" s="1"/>
  <c r="H33" i="9"/>
  <c r="G33" i="9"/>
  <c r="F33" i="9"/>
  <c r="E33" i="9"/>
  <c r="B33" i="9"/>
  <c r="H32" i="9"/>
  <c r="G32" i="9"/>
  <c r="F32" i="9"/>
  <c r="E32" i="9"/>
  <c r="B32" i="9" s="1"/>
  <c r="H31" i="9"/>
  <c r="G31" i="9"/>
  <c r="F31" i="9"/>
  <c r="H30" i="9"/>
  <c r="G30" i="9"/>
  <c r="F30" i="9"/>
  <c r="E30" i="9"/>
  <c r="B30" i="9" s="1"/>
  <c r="H29" i="9"/>
  <c r="G29" i="9"/>
  <c r="F29" i="9"/>
  <c r="E29" i="9"/>
  <c r="B29" i="9"/>
  <c r="H28" i="9"/>
  <c r="G28" i="9"/>
  <c r="F28" i="9"/>
  <c r="E28" i="9"/>
  <c r="B28" i="9"/>
  <c r="H27" i="9"/>
  <c r="G27" i="9"/>
  <c r="F27" i="9"/>
  <c r="E27" i="9"/>
  <c r="B27" i="9" s="1"/>
  <c r="H26" i="9"/>
  <c r="E26" i="9" s="1"/>
  <c r="B26" i="9" s="1"/>
  <c r="G26" i="9"/>
  <c r="F26" i="9"/>
  <c r="H25" i="9"/>
  <c r="G25" i="9"/>
  <c r="F25" i="9"/>
  <c r="E25" i="9"/>
  <c r="B25" i="9"/>
  <c r="F24" i="9"/>
  <c r="F4" i="9"/>
  <c r="O3" i="9"/>
  <c r="G296" i="9" s="1"/>
  <c r="E296" i="9" s="1"/>
  <c r="B296" i="9" s="1"/>
  <c r="I3" i="9"/>
  <c r="H3" i="9"/>
  <c r="G3" i="9"/>
  <c r="D104" i="8"/>
  <c r="I41" i="3" s="1"/>
  <c r="D97" i="8"/>
  <c r="D92" i="8"/>
  <c r="C1669" i="1" s="1"/>
  <c r="H1669" i="1" s="1"/>
  <c r="D87" i="8"/>
  <c r="D82" i="8"/>
  <c r="D77" i="8"/>
  <c r="D72" i="8"/>
  <c r="D67" i="8"/>
  <c r="D62" i="8"/>
  <c r="C1639" i="1" s="1"/>
  <c r="D57" i="8"/>
  <c r="C1634" i="1" s="1"/>
  <c r="G1634" i="1" s="1"/>
  <c r="D52" i="8"/>
  <c r="D46" i="8"/>
  <c r="D37" i="8"/>
  <c r="C1614" i="1" s="1"/>
  <c r="D27" i="8"/>
  <c r="D18" i="8"/>
  <c r="D8" i="8"/>
  <c r="D6" i="8"/>
  <c r="C1583" i="1" s="1"/>
  <c r="E44" i="7"/>
  <c r="D44" i="7"/>
  <c r="E39" i="7"/>
  <c r="D39" i="7"/>
  <c r="E38" i="7"/>
  <c r="D38" i="7"/>
  <c r="E30" i="7"/>
  <c r="D1563" i="1" s="1"/>
  <c r="D30" i="7"/>
  <c r="E23" i="7"/>
  <c r="D23" i="7"/>
  <c r="E22" i="7"/>
  <c r="I34" i="3" s="1"/>
  <c r="D22" i="7"/>
  <c r="E14" i="7"/>
  <c r="D14" i="7"/>
  <c r="E7" i="7"/>
  <c r="D1540" i="1" s="1"/>
  <c r="H1540" i="1" s="1"/>
  <c r="D7" i="7"/>
  <c r="E6" i="7"/>
  <c r="D1539" i="1" s="1"/>
  <c r="D6" i="7"/>
  <c r="E5" i="7"/>
  <c r="I33" i="3" s="1"/>
  <c r="D5" i="7"/>
  <c r="F140" i="6"/>
  <c r="F139" i="6"/>
  <c r="F138" i="6"/>
  <c r="F137" i="6"/>
  <c r="F136" i="6"/>
  <c r="F135" i="6"/>
  <c r="F134" i="6"/>
  <c r="F133" i="6"/>
  <c r="F132" i="6"/>
  <c r="F131" i="6"/>
  <c r="E130" i="6"/>
  <c r="D130" i="6"/>
  <c r="D129" i="6" s="1"/>
  <c r="E129" i="6"/>
  <c r="F128" i="6"/>
  <c r="F127" i="6"/>
  <c r="F126" i="6"/>
  <c r="F125" i="6"/>
  <c r="F124" i="6"/>
  <c r="F123" i="6"/>
  <c r="E122" i="6"/>
  <c r="D122" i="6"/>
  <c r="F122" i="6" s="1"/>
  <c r="F121" i="6"/>
  <c r="F120" i="6"/>
  <c r="F119" i="6"/>
  <c r="E118" i="6"/>
  <c r="D118" i="6"/>
  <c r="F118" i="6" s="1"/>
  <c r="F117" i="6"/>
  <c r="F116" i="6"/>
  <c r="E115" i="6"/>
  <c r="E114" i="6" s="1"/>
  <c r="I30" i="3"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485" i="1" s="1"/>
  <c r="H1485" i="1" s="1"/>
  <c r="D94" i="6"/>
  <c r="F93" i="6"/>
  <c r="F92" i="6"/>
  <c r="F91" i="6"/>
  <c r="E90" i="6"/>
  <c r="D90" i="6"/>
  <c r="D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E35" i="6"/>
  <c r="I28"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I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291" i="5"/>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C1264" i="1" s="1"/>
  <c r="F259" i="5"/>
  <c r="F258" i="5"/>
  <c r="F257" i="5"/>
  <c r="E256" i="5"/>
  <c r="D1260" i="1" s="1"/>
  <c r="H1260" i="1"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2" i="5" s="1"/>
  <c r="F81" i="5"/>
  <c r="F80" i="5"/>
  <c r="F79" i="5"/>
  <c r="F78" i="5"/>
  <c r="F77" i="5"/>
  <c r="E76" i="5"/>
  <c r="D76" i="5"/>
  <c r="F76" i="5" s="1"/>
  <c r="F75" i="5"/>
  <c r="F74" i="5"/>
  <c r="F73" i="5"/>
  <c r="F72" i="5"/>
  <c r="E71" i="5"/>
  <c r="D1076" i="1" s="1"/>
  <c r="H1076" i="1" s="1"/>
  <c r="D71" i="5"/>
  <c r="D70" i="5" s="1"/>
  <c r="C1075" i="1" s="1"/>
  <c r="E70" i="5"/>
  <c r="D1075" i="1"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017" i="1" s="1"/>
  <c r="D19" i="5"/>
  <c r="F18" i="5"/>
  <c r="F17" i="5"/>
  <c r="F16" i="5"/>
  <c r="F15" i="5"/>
  <c r="F14"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D629" i="4" s="1"/>
  <c r="F629"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D597" i="4" s="1"/>
  <c r="F597"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D536"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D466" i="4" s="1"/>
  <c r="F466"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E431" i="4" s="1"/>
  <c r="D445" i="4"/>
  <c r="F445" i="4" s="1"/>
  <c r="F444" i="4"/>
  <c r="F443" i="4"/>
  <c r="F442" i="4"/>
  <c r="F441" i="4"/>
  <c r="E440" i="4"/>
  <c r="D440" i="4"/>
  <c r="F440" i="4" s="1"/>
  <c r="F439" i="4"/>
  <c r="F438" i="4"/>
  <c r="E437" i="4"/>
  <c r="D437" i="4"/>
  <c r="F437" i="4" s="1"/>
  <c r="F436" i="4"/>
  <c r="F435" i="4"/>
  <c r="F434" i="4"/>
  <c r="F433" i="4"/>
  <c r="E432" i="4"/>
  <c r="D432" i="4"/>
  <c r="E428" i="4"/>
  <c r="D423" i="1" s="1"/>
  <c r="D428" i="4"/>
  <c r="E427" i="4"/>
  <c r="D422" i="1" s="1"/>
  <c r="D427" i="4"/>
  <c r="E426" i="4"/>
  <c r="E647" i="4" s="1"/>
  <c r="D426" i="4"/>
  <c r="D647" i="4" s="1"/>
  <c r="F647" i="4" s="1"/>
  <c r="F421" i="4"/>
  <c r="F420" i="4"/>
  <c r="F419" i="4"/>
  <c r="F416" i="4"/>
  <c r="F415" i="4"/>
  <c r="F414" i="4"/>
  <c r="F413" i="4"/>
  <c r="E412" i="4"/>
  <c r="D412" i="4"/>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D37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D362" i="4"/>
  <c r="F362" i="4" s="1"/>
  <c r="D361"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D32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E273" i="4" s="1"/>
  <c r="D283" i="4"/>
  <c r="F282" i="4"/>
  <c r="F281" i="4"/>
  <c r="F280" i="4"/>
  <c r="F279" i="4"/>
  <c r="E278" i="4"/>
  <c r="D278" i="4"/>
  <c r="F278" i="4" s="1"/>
  <c r="F277" i="4"/>
  <c r="F276" i="4"/>
  <c r="F275" i="4"/>
  <c r="E274" i="4"/>
  <c r="D274" i="4"/>
  <c r="D273" i="4" s="1"/>
  <c r="F273" i="4" s="1"/>
  <c r="F272" i="4"/>
  <c r="F271" i="4"/>
  <c r="F270" i="4"/>
  <c r="E269" i="4"/>
  <c r="D269" i="4"/>
  <c r="F269" i="4" s="1"/>
  <c r="F268" i="4"/>
  <c r="F267" i="4"/>
  <c r="F266" i="4"/>
  <c r="F265" i="4"/>
  <c r="F264" i="4"/>
  <c r="E263" i="4"/>
  <c r="E262" i="4" s="1"/>
  <c r="D263" i="4"/>
  <c r="F263" i="4" s="1"/>
  <c r="F262"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D230" i="4" s="1"/>
  <c r="F230" i="4" s="1"/>
  <c r="F241" i="4"/>
  <c r="F240" i="4"/>
  <c r="F239" i="4"/>
  <c r="F238" i="4"/>
  <c r="E237" i="4"/>
  <c r="D237" i="4"/>
  <c r="F237" i="4" s="1"/>
  <c r="F236" i="4"/>
  <c r="F235" i="4"/>
  <c r="E234" i="4"/>
  <c r="D234" i="4"/>
  <c r="F234" i="4" s="1"/>
  <c r="F233" i="4"/>
  <c r="F232" i="4"/>
  <c r="E231" i="4"/>
  <c r="D231" i="4"/>
  <c r="F231" i="4" s="1"/>
  <c r="F229" i="4"/>
  <c r="F228" i="4"/>
  <c r="F227" i="4"/>
  <c r="F226" i="4"/>
  <c r="E225" i="4"/>
  <c r="E221" i="4" s="1"/>
  <c r="D225" i="4"/>
  <c r="F225" i="4" s="1"/>
  <c r="F224" i="4"/>
  <c r="F223" i="4"/>
  <c r="E222" i="4"/>
  <c r="D222" i="4"/>
  <c r="D221" i="4" s="1"/>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D154" i="4"/>
  <c r="D153" i="4" s="1"/>
  <c r="E153" i="4"/>
  <c r="F151" i="4"/>
  <c r="F150" i="4"/>
  <c r="F149" i="4"/>
  <c r="F148" i="4"/>
  <c r="F147" i="4"/>
  <c r="F146" i="4"/>
  <c r="F145" i="4"/>
  <c r="F144" i="4"/>
  <c r="F143" i="4"/>
  <c r="F142" i="4"/>
  <c r="E141" i="4"/>
  <c r="E140" i="4" s="1"/>
  <c r="D141" i="4"/>
  <c r="F141" i="4" s="1"/>
  <c r="D140" i="4"/>
  <c r="F140" i="4" s="1"/>
  <c r="F139" i="4"/>
  <c r="F138" i="4"/>
  <c r="F137" i="4"/>
  <c r="F136" i="4"/>
  <c r="E135" i="4"/>
  <c r="E134" i="4" s="1"/>
  <c r="D135" i="4"/>
  <c r="F135" i="4" s="1"/>
  <c r="D134" i="4"/>
  <c r="F134" i="4" s="1"/>
  <c r="F133" i="4"/>
  <c r="F132" i="4"/>
  <c r="F131" i="4"/>
  <c r="F130" i="4"/>
  <c r="E129" i="4"/>
  <c r="D129" i="4"/>
  <c r="F129" i="4" s="1"/>
  <c r="F128" i="4"/>
  <c r="F127" i="4"/>
  <c r="E126" i="4"/>
  <c r="D126" i="4"/>
  <c r="D125" i="4" s="1"/>
  <c r="E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6"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G41" i="3"/>
  <c r="B41" i="3"/>
  <c r="G40" i="3"/>
  <c r="B40" i="3"/>
  <c r="G39" i="3"/>
  <c r="B39" i="3"/>
  <c r="H38" i="3"/>
  <c r="G38" i="3"/>
  <c r="B38" i="3"/>
  <c r="I36" i="3"/>
  <c r="H36" i="3"/>
  <c r="G36" i="3"/>
  <c r="B36" i="3"/>
  <c r="I35" i="3"/>
  <c r="H35" i="3"/>
  <c r="G35" i="3"/>
  <c r="B35" i="3"/>
  <c r="H34" i="3"/>
  <c r="G34" i="3"/>
  <c r="B34" i="3"/>
  <c r="H33"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C1683" i="1"/>
  <c r="H1683" i="1" s="1"/>
  <c r="C1682" i="1"/>
  <c r="G1682" i="1" s="1"/>
  <c r="C1680" i="1"/>
  <c r="G1680" i="1" s="1"/>
  <c r="G1679" i="1"/>
  <c r="C1679" i="1"/>
  <c r="H1679" i="1" s="1"/>
  <c r="C1678" i="1"/>
  <c r="G1678" i="1" s="1"/>
  <c r="G1677" i="1"/>
  <c r="C1677" i="1"/>
  <c r="H1677" i="1" s="1"/>
  <c r="C1676" i="1"/>
  <c r="G1676" i="1" s="1"/>
  <c r="G1675" i="1"/>
  <c r="C1675" i="1"/>
  <c r="H1675" i="1" s="1"/>
  <c r="C1674" i="1"/>
  <c r="G1674" i="1" s="1"/>
  <c r="C1673" i="1"/>
  <c r="H1673" i="1" s="1"/>
  <c r="C1672" i="1"/>
  <c r="G1672" i="1" s="1"/>
  <c r="G1671" i="1"/>
  <c r="C1671" i="1"/>
  <c r="H1671" i="1" s="1"/>
  <c r="C1670" i="1"/>
  <c r="G1670" i="1" s="1"/>
  <c r="C1668" i="1"/>
  <c r="G1668" i="1" s="1"/>
  <c r="G1667" i="1"/>
  <c r="C1667" i="1"/>
  <c r="H1667" i="1" s="1"/>
  <c r="C1666" i="1"/>
  <c r="G1666" i="1" s="1"/>
  <c r="G1665" i="1"/>
  <c r="C1665" i="1"/>
  <c r="H1665" i="1" s="1"/>
  <c r="C1664" i="1"/>
  <c r="G1664" i="1" s="1"/>
  <c r="G1663" i="1"/>
  <c r="C1663" i="1"/>
  <c r="H1663" i="1" s="1"/>
  <c r="C1662" i="1"/>
  <c r="G1662" i="1" s="1"/>
  <c r="G1661" i="1"/>
  <c r="C1661" i="1"/>
  <c r="H1661" i="1" s="1"/>
  <c r="C1660" i="1"/>
  <c r="G1660" i="1" s="1"/>
  <c r="G1659" i="1"/>
  <c r="C1659" i="1"/>
  <c r="H1659" i="1" s="1"/>
  <c r="C1658" i="1"/>
  <c r="G1658" i="1" s="1"/>
  <c r="G1657" i="1"/>
  <c r="C1657" i="1"/>
  <c r="H1657" i="1" s="1"/>
  <c r="C1656" i="1"/>
  <c r="G1656" i="1" s="1"/>
  <c r="G1655" i="1"/>
  <c r="C1655" i="1"/>
  <c r="H1655" i="1" s="1"/>
  <c r="C1654" i="1"/>
  <c r="G1654" i="1" s="1"/>
  <c r="G1653" i="1"/>
  <c r="C1653" i="1"/>
  <c r="H1653" i="1" s="1"/>
  <c r="C1652" i="1"/>
  <c r="G1652" i="1" s="1"/>
  <c r="G1651" i="1"/>
  <c r="C1651" i="1"/>
  <c r="H1651" i="1" s="1"/>
  <c r="C1650" i="1"/>
  <c r="G1650" i="1" s="1"/>
  <c r="G1649" i="1"/>
  <c r="C1649" i="1"/>
  <c r="H1649" i="1" s="1"/>
  <c r="C1648" i="1"/>
  <c r="G1648" i="1" s="1"/>
  <c r="G1647" i="1"/>
  <c r="C1647" i="1"/>
  <c r="H1647" i="1" s="1"/>
  <c r="C1646" i="1"/>
  <c r="G1646" i="1" s="1"/>
  <c r="G1645" i="1"/>
  <c r="C1645" i="1"/>
  <c r="H1645" i="1" s="1"/>
  <c r="C1644" i="1"/>
  <c r="G1644" i="1" s="1"/>
  <c r="G1643" i="1"/>
  <c r="C1643" i="1"/>
  <c r="H1643" i="1" s="1"/>
  <c r="C1642" i="1"/>
  <c r="G1642" i="1" s="1"/>
  <c r="G1641" i="1"/>
  <c r="C1641" i="1"/>
  <c r="H1641" i="1" s="1"/>
  <c r="C1640" i="1"/>
  <c r="G1640" i="1" s="1"/>
  <c r="C1638" i="1"/>
  <c r="G1638" i="1" s="1"/>
  <c r="G1637" i="1"/>
  <c r="C1637" i="1"/>
  <c r="H1637" i="1" s="1"/>
  <c r="C1636" i="1"/>
  <c r="G1636" i="1" s="1"/>
  <c r="C1635" i="1"/>
  <c r="H1635" i="1" s="1"/>
  <c r="G1633" i="1"/>
  <c r="C1633" i="1"/>
  <c r="H1633" i="1" s="1"/>
  <c r="C1632" i="1"/>
  <c r="G1632" i="1" s="1"/>
  <c r="G1631" i="1"/>
  <c r="C1631" i="1"/>
  <c r="H1631" i="1" s="1"/>
  <c r="C1630" i="1"/>
  <c r="G1630" i="1" s="1"/>
  <c r="G1629" i="1"/>
  <c r="C1629" i="1"/>
  <c r="H1629" i="1" s="1"/>
  <c r="G1627" i="1"/>
  <c r="C1627" i="1"/>
  <c r="H1627" i="1" s="1"/>
  <c r="C1626" i="1"/>
  <c r="G1626" i="1" s="1"/>
  <c r="G1625" i="1"/>
  <c r="C1625" i="1"/>
  <c r="H1625" i="1" s="1"/>
  <c r="C1624" i="1"/>
  <c r="G1624" i="1" s="1"/>
  <c r="G1623" i="1"/>
  <c r="C1623" i="1"/>
  <c r="H1623" i="1" s="1"/>
  <c r="H1620" i="1"/>
  <c r="C1620" i="1"/>
  <c r="G1620" i="1" s="1"/>
  <c r="G1619" i="1"/>
  <c r="C1619" i="1"/>
  <c r="H1619" i="1" s="1"/>
  <c r="H1618" i="1"/>
  <c r="C1618" i="1"/>
  <c r="G1618" i="1" s="1"/>
  <c r="G1617" i="1"/>
  <c r="C1617" i="1"/>
  <c r="H1617" i="1" s="1"/>
  <c r="H1616" i="1"/>
  <c r="C1616" i="1"/>
  <c r="G1616" i="1" s="1"/>
  <c r="G1615" i="1"/>
  <c r="C1615" i="1"/>
  <c r="H1615" i="1" s="1"/>
  <c r="G1613" i="1"/>
  <c r="C1613" i="1"/>
  <c r="H1613" i="1" s="1"/>
  <c r="H1612" i="1"/>
  <c r="C1612" i="1"/>
  <c r="G1612" i="1" s="1"/>
  <c r="G1611" i="1"/>
  <c r="C1611" i="1"/>
  <c r="H1611" i="1" s="1"/>
  <c r="H1610" i="1"/>
  <c r="C1610" i="1"/>
  <c r="G1610" i="1" s="1"/>
  <c r="G1609" i="1"/>
  <c r="C1609" i="1"/>
  <c r="H1609" i="1" s="1"/>
  <c r="H1608" i="1"/>
  <c r="C1608" i="1"/>
  <c r="G1608" i="1" s="1"/>
  <c r="G1607" i="1"/>
  <c r="C1607" i="1"/>
  <c r="H1607" i="1" s="1"/>
  <c r="H1606" i="1"/>
  <c r="C1606" i="1"/>
  <c r="G1606" i="1" s="1"/>
  <c r="G1605" i="1"/>
  <c r="C1605" i="1"/>
  <c r="H1605" i="1" s="1"/>
  <c r="H1604" i="1"/>
  <c r="C1604" i="1"/>
  <c r="G1604" i="1" s="1"/>
  <c r="G1603" i="1"/>
  <c r="C1603" i="1"/>
  <c r="H1603" i="1" s="1"/>
  <c r="G1601" i="1"/>
  <c r="C1601" i="1"/>
  <c r="H1601" i="1" s="1"/>
  <c r="H1600" i="1"/>
  <c r="C1600" i="1"/>
  <c r="G1600" i="1" s="1"/>
  <c r="G1599" i="1"/>
  <c r="C1599" i="1"/>
  <c r="H1599" i="1" s="1"/>
  <c r="H1598" i="1"/>
  <c r="C1598" i="1"/>
  <c r="G1598" i="1" s="1"/>
  <c r="G1597" i="1"/>
  <c r="C1597" i="1"/>
  <c r="H1597" i="1" s="1"/>
  <c r="H1596" i="1"/>
  <c r="C1596" i="1"/>
  <c r="G1596" i="1" s="1"/>
  <c r="G1595" i="1"/>
  <c r="C1595" i="1"/>
  <c r="H1595" i="1" s="1"/>
  <c r="H1594" i="1"/>
  <c r="C1594" i="1"/>
  <c r="G1594" i="1" s="1"/>
  <c r="G1593" i="1"/>
  <c r="C1593" i="1"/>
  <c r="H1593" i="1" s="1"/>
  <c r="H1592" i="1"/>
  <c r="C1592" i="1"/>
  <c r="G1592" i="1" s="1"/>
  <c r="G1591" i="1"/>
  <c r="C1591" i="1"/>
  <c r="H1591" i="1" s="1"/>
  <c r="H1590" i="1"/>
  <c r="C1590" i="1"/>
  <c r="G1590" i="1" s="1"/>
  <c r="G1589" i="1"/>
  <c r="C1589" i="1"/>
  <c r="H1589" i="1" s="1"/>
  <c r="H1588" i="1"/>
  <c r="C1588" i="1"/>
  <c r="G1588" i="1" s="1"/>
  <c r="G1587" i="1"/>
  <c r="C1587" i="1"/>
  <c r="H1587" i="1" s="1"/>
  <c r="H1586" i="1"/>
  <c r="C1586" i="1"/>
  <c r="G1586" i="1" s="1"/>
  <c r="G1585" i="1"/>
  <c r="C1585" i="1"/>
  <c r="H1585" i="1" s="1"/>
  <c r="H1584" i="1"/>
  <c r="C1584" i="1"/>
  <c r="G1584" i="1" s="1"/>
  <c r="H1582" i="1"/>
  <c r="C1582" i="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C1563" i="1"/>
  <c r="D1562" i="1"/>
  <c r="C1562" i="1"/>
  <c r="D1561" i="1"/>
  <c r="C1561" i="1"/>
  <c r="D1560" i="1"/>
  <c r="C1560" i="1"/>
  <c r="D1559" i="1"/>
  <c r="C1559" i="1"/>
  <c r="D1558" i="1"/>
  <c r="C1558" i="1"/>
  <c r="D1557" i="1"/>
  <c r="C1557" i="1"/>
  <c r="D1556" i="1"/>
  <c r="C1556" i="1"/>
  <c r="H1556" i="1" s="1"/>
  <c r="C1555" i="1"/>
  <c r="D1554" i="1"/>
  <c r="C1554" i="1"/>
  <c r="D1553" i="1"/>
  <c r="C1553" i="1"/>
  <c r="D1552" i="1"/>
  <c r="C1552" i="1"/>
  <c r="D1551" i="1"/>
  <c r="C1551" i="1"/>
  <c r="D1550" i="1"/>
  <c r="C1550" i="1"/>
  <c r="D1549" i="1"/>
  <c r="C1549" i="1"/>
  <c r="D1548" i="1"/>
  <c r="C1548" i="1"/>
  <c r="D1547" i="1"/>
  <c r="H1547" i="1" s="1"/>
  <c r="C1547" i="1"/>
  <c r="H1546" i="1"/>
  <c r="D1546" i="1"/>
  <c r="J1546" i="1" s="1"/>
  <c r="C1546" i="1"/>
  <c r="G1546" i="1" s="1"/>
  <c r="I1546" i="1" s="1"/>
  <c r="H1545" i="1"/>
  <c r="D1545" i="1"/>
  <c r="J1545" i="1" s="1"/>
  <c r="C1545" i="1"/>
  <c r="G1545" i="1" s="1"/>
  <c r="I1545" i="1" s="1"/>
  <c r="H1544" i="1"/>
  <c r="D1544" i="1"/>
  <c r="J1544" i="1" s="1"/>
  <c r="C1544" i="1"/>
  <c r="G1544" i="1" s="1"/>
  <c r="I1544" i="1" s="1"/>
  <c r="H1543" i="1"/>
  <c r="D1543" i="1"/>
  <c r="J1543" i="1" s="1"/>
  <c r="C1543" i="1"/>
  <c r="G1543" i="1" s="1"/>
  <c r="I1543" i="1" s="1"/>
  <c r="D1542" i="1"/>
  <c r="J1542" i="1" s="1"/>
  <c r="C1542" i="1"/>
  <c r="D1541" i="1"/>
  <c r="J1541" i="1" s="1"/>
  <c r="C1541" i="1"/>
  <c r="C1540" i="1"/>
  <c r="C1539" i="1"/>
  <c r="C1538" i="1"/>
  <c r="H1536" i="1"/>
  <c r="D1536" i="1"/>
  <c r="C1536" i="1"/>
  <c r="G1536" i="1" s="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D1524" i="1"/>
  <c r="H1524" i="1" s="1"/>
  <c r="C1524" i="1"/>
  <c r="H1523" i="1"/>
  <c r="D1523" i="1"/>
  <c r="C1523" i="1"/>
  <c r="G1523" i="1" s="1"/>
  <c r="D1522" i="1"/>
  <c r="H1522" i="1" s="1"/>
  <c r="C1522" i="1"/>
  <c r="H1521" i="1"/>
  <c r="D1521" i="1"/>
  <c r="C1521" i="1"/>
  <c r="G1521" i="1" s="1"/>
  <c r="D1520" i="1"/>
  <c r="H1520" i="1" s="1"/>
  <c r="C1520" i="1"/>
  <c r="H1519" i="1"/>
  <c r="D1519" i="1"/>
  <c r="C1519" i="1"/>
  <c r="G1519" i="1" s="1"/>
  <c r="D1518" i="1"/>
  <c r="H1518" i="1" s="1"/>
  <c r="C1518" i="1"/>
  <c r="H1517" i="1"/>
  <c r="D1517" i="1"/>
  <c r="C1517" i="1"/>
  <c r="G1517" i="1" s="1"/>
  <c r="D1516" i="1"/>
  <c r="H1516" i="1" s="1"/>
  <c r="C1516" i="1"/>
  <c r="H1515" i="1"/>
  <c r="D1515" i="1"/>
  <c r="C1515" i="1"/>
  <c r="G1515" i="1" s="1"/>
  <c r="D1514" i="1"/>
  <c r="H1514" i="1" s="1"/>
  <c r="C1514" i="1"/>
  <c r="H1513" i="1"/>
  <c r="D1513" i="1"/>
  <c r="C1513" i="1"/>
  <c r="G1513" i="1" s="1"/>
  <c r="D1512" i="1"/>
  <c r="H1512" i="1" s="1"/>
  <c r="C1512" i="1"/>
  <c r="H1511" i="1"/>
  <c r="D1511" i="1"/>
  <c r="C1511" i="1"/>
  <c r="G1511" i="1" s="1"/>
  <c r="D1510" i="1"/>
  <c r="H1510" i="1" s="1"/>
  <c r="C1510" i="1"/>
  <c r="H1509" i="1"/>
  <c r="D1509" i="1"/>
  <c r="C1509" i="1"/>
  <c r="G1509" i="1" s="1"/>
  <c r="D1508" i="1"/>
  <c r="H1508" i="1" s="1"/>
  <c r="C1508" i="1"/>
  <c r="H1507" i="1"/>
  <c r="D1507" i="1"/>
  <c r="C1507" i="1"/>
  <c r="G1507" i="1" s="1"/>
  <c r="D1506" i="1"/>
  <c r="H1506" i="1" s="1"/>
  <c r="C1506" i="1"/>
  <c r="H1505" i="1"/>
  <c r="D1505" i="1"/>
  <c r="C1505" i="1"/>
  <c r="G1505" i="1" s="1"/>
  <c r="D1504" i="1"/>
  <c r="H1504" i="1" s="1"/>
  <c r="C1504" i="1"/>
  <c r="H1503" i="1"/>
  <c r="D1503" i="1"/>
  <c r="C1503" i="1"/>
  <c r="G1503" i="1" s="1"/>
  <c r="D1502" i="1"/>
  <c r="H1502" i="1" s="1"/>
  <c r="C1502" i="1"/>
  <c r="H1501" i="1"/>
  <c r="D1501" i="1"/>
  <c r="C1501" i="1"/>
  <c r="G1501" i="1" s="1"/>
  <c r="D1500" i="1"/>
  <c r="H1500" i="1" s="1"/>
  <c r="C1500" i="1"/>
  <c r="H1499" i="1"/>
  <c r="D1499" i="1"/>
  <c r="C1499" i="1"/>
  <c r="G1499" i="1" s="1"/>
  <c r="D1498" i="1"/>
  <c r="H1498" i="1" s="1"/>
  <c r="C1498" i="1"/>
  <c r="H1497" i="1"/>
  <c r="D1497" i="1"/>
  <c r="C1497" i="1"/>
  <c r="G1497" i="1" s="1"/>
  <c r="D1496" i="1"/>
  <c r="H1496" i="1" s="1"/>
  <c r="C1496" i="1"/>
  <c r="H1495" i="1"/>
  <c r="D1495" i="1"/>
  <c r="C1495" i="1"/>
  <c r="G1495" i="1" s="1"/>
  <c r="D1494" i="1"/>
  <c r="H1494" i="1" s="1"/>
  <c r="C1494" i="1"/>
  <c r="H1493" i="1"/>
  <c r="D1493" i="1"/>
  <c r="C1493" i="1"/>
  <c r="G1493" i="1" s="1"/>
  <c r="D1492" i="1"/>
  <c r="H1492" i="1" s="1"/>
  <c r="C1492" i="1"/>
  <c r="D1491" i="1"/>
  <c r="H1491" i="1" s="1"/>
  <c r="C1491" i="1"/>
  <c r="D1490" i="1"/>
  <c r="H1490" i="1" s="1"/>
  <c r="C1490" i="1"/>
  <c r="H1489" i="1"/>
  <c r="D1489" i="1"/>
  <c r="C1489" i="1"/>
  <c r="G1489" i="1" s="1"/>
  <c r="D1488" i="1"/>
  <c r="H1488" i="1" s="1"/>
  <c r="C1488" i="1"/>
  <c r="H1487" i="1"/>
  <c r="D1487" i="1"/>
  <c r="C1487" i="1"/>
  <c r="G1487" i="1" s="1"/>
  <c r="D1486" i="1"/>
  <c r="H1486" i="1" s="1"/>
  <c r="C1486" i="1"/>
  <c r="C1485" i="1"/>
  <c r="D1484" i="1"/>
  <c r="H1484" i="1" s="1"/>
  <c r="C1484" i="1"/>
  <c r="H1483" i="1"/>
  <c r="D1483" i="1"/>
  <c r="C1483" i="1"/>
  <c r="G1483" i="1" s="1"/>
  <c r="D1482" i="1"/>
  <c r="H1482" i="1" s="1"/>
  <c r="C1482" i="1"/>
  <c r="H1481" i="1"/>
  <c r="D1481" i="1"/>
  <c r="C1481" i="1"/>
  <c r="G1481" i="1" s="1"/>
  <c r="D1480" i="1"/>
  <c r="H1480" i="1" s="1"/>
  <c r="C1480" i="1"/>
  <c r="H1479" i="1"/>
  <c r="D1479" i="1"/>
  <c r="C1479" i="1"/>
  <c r="G1479" i="1" s="1"/>
  <c r="D1478" i="1"/>
  <c r="H1478" i="1" s="1"/>
  <c r="C1478" i="1"/>
  <c r="H1477" i="1"/>
  <c r="D1477" i="1"/>
  <c r="C1477" i="1"/>
  <c r="G1477" i="1" s="1"/>
  <c r="D1476" i="1"/>
  <c r="H1476" i="1" s="1"/>
  <c r="C1476" i="1"/>
  <c r="H1475" i="1"/>
  <c r="D1475" i="1"/>
  <c r="C1475" i="1"/>
  <c r="G1475" i="1" s="1"/>
  <c r="D1474" i="1"/>
  <c r="H1474" i="1" s="1"/>
  <c r="C1474" i="1"/>
  <c r="H1473" i="1"/>
  <c r="D1473" i="1"/>
  <c r="C1473" i="1"/>
  <c r="G1473" i="1" s="1"/>
  <c r="D1472" i="1"/>
  <c r="H1472" i="1" s="1"/>
  <c r="C1472" i="1"/>
  <c r="H1471" i="1"/>
  <c r="D1471" i="1"/>
  <c r="C1471" i="1"/>
  <c r="G1471" i="1" s="1"/>
  <c r="D1470" i="1"/>
  <c r="C1470" i="1"/>
  <c r="D1469" i="1"/>
  <c r="H1469" i="1" s="1"/>
  <c r="C1469" i="1"/>
  <c r="G1469" i="1" s="1"/>
  <c r="D1468" i="1"/>
  <c r="H1468" i="1" s="1"/>
  <c r="C1468" i="1"/>
  <c r="G1468" i="1" s="1"/>
  <c r="D1467" i="1"/>
  <c r="H1467" i="1" s="1"/>
  <c r="C1467" i="1"/>
  <c r="G1467" i="1" s="1"/>
  <c r="D1466" i="1"/>
  <c r="H1466" i="1" s="1"/>
  <c r="C1466" i="1"/>
  <c r="G1466" i="1" s="1"/>
  <c r="D1465" i="1"/>
  <c r="H1465" i="1" s="1"/>
  <c r="C1465" i="1"/>
  <c r="G1465" i="1" s="1"/>
  <c r="D1464" i="1"/>
  <c r="H1464" i="1" s="1"/>
  <c r="C1464" i="1"/>
  <c r="G1464" i="1" s="1"/>
  <c r="D1463" i="1"/>
  <c r="H1463" i="1" s="1"/>
  <c r="C1463" i="1"/>
  <c r="G1463" i="1" s="1"/>
  <c r="D1462" i="1"/>
  <c r="H1462" i="1" s="1"/>
  <c r="C1462" i="1"/>
  <c r="G1462" i="1" s="1"/>
  <c r="D1461" i="1"/>
  <c r="H1461" i="1" s="1"/>
  <c r="C1461" i="1"/>
  <c r="G1461" i="1" s="1"/>
  <c r="D1460" i="1"/>
  <c r="H1460" i="1" s="1"/>
  <c r="C1460" i="1"/>
  <c r="G1460" i="1" s="1"/>
  <c r="D1459" i="1"/>
  <c r="H1459" i="1" s="1"/>
  <c r="C1459" i="1"/>
  <c r="G1459" i="1" s="1"/>
  <c r="D1458" i="1"/>
  <c r="H1458" i="1" s="1"/>
  <c r="C1458" i="1"/>
  <c r="G1458" i="1" s="1"/>
  <c r="D1457" i="1"/>
  <c r="H1457" i="1" s="1"/>
  <c r="C1457" i="1"/>
  <c r="G1457" i="1" s="1"/>
  <c r="D1456" i="1"/>
  <c r="H1456" i="1" s="1"/>
  <c r="C1456" i="1"/>
  <c r="G1456" i="1" s="1"/>
  <c r="D1455" i="1"/>
  <c r="H1455" i="1" s="1"/>
  <c r="C1455" i="1"/>
  <c r="G1455" i="1" s="1"/>
  <c r="D1454" i="1"/>
  <c r="H1454" i="1" s="1"/>
  <c r="C1454" i="1"/>
  <c r="G1454" i="1" s="1"/>
  <c r="D1453" i="1"/>
  <c r="H1453" i="1" s="1"/>
  <c r="C1453" i="1"/>
  <c r="G1453" i="1" s="1"/>
  <c r="D1452" i="1"/>
  <c r="H1452" i="1" s="1"/>
  <c r="C1452" i="1"/>
  <c r="G1452" i="1" s="1"/>
  <c r="D1451" i="1"/>
  <c r="H1451" i="1" s="1"/>
  <c r="C1451" i="1"/>
  <c r="G1451" i="1" s="1"/>
  <c r="D1450" i="1"/>
  <c r="H1450" i="1" s="1"/>
  <c r="C1450" i="1"/>
  <c r="G1450" i="1" s="1"/>
  <c r="D1449" i="1"/>
  <c r="H1449" i="1" s="1"/>
  <c r="C1449" i="1"/>
  <c r="G1449" i="1" s="1"/>
  <c r="D1448" i="1"/>
  <c r="H1448" i="1" s="1"/>
  <c r="C1448" i="1"/>
  <c r="G1448" i="1" s="1"/>
  <c r="D1447" i="1"/>
  <c r="H1447" i="1" s="1"/>
  <c r="C1447" i="1"/>
  <c r="G1447" i="1" s="1"/>
  <c r="D1446" i="1"/>
  <c r="H1446" i="1" s="1"/>
  <c r="C1446" i="1"/>
  <c r="G1446" i="1" s="1"/>
  <c r="D1445" i="1"/>
  <c r="H1445" i="1" s="1"/>
  <c r="C1445" i="1"/>
  <c r="G1445" i="1" s="1"/>
  <c r="D1444" i="1"/>
  <c r="H1444" i="1" s="1"/>
  <c r="C1444" i="1"/>
  <c r="G1444" i="1" s="1"/>
  <c r="D1443" i="1"/>
  <c r="H1443" i="1" s="1"/>
  <c r="C1443" i="1"/>
  <c r="G1443" i="1" s="1"/>
  <c r="D1442" i="1"/>
  <c r="H1442" i="1" s="1"/>
  <c r="C1442" i="1"/>
  <c r="G1442" i="1" s="1"/>
  <c r="D1441" i="1"/>
  <c r="H1441" i="1" s="1"/>
  <c r="C1441" i="1"/>
  <c r="G1441" i="1" s="1"/>
  <c r="D1440" i="1"/>
  <c r="H1440" i="1" s="1"/>
  <c r="C1440" i="1"/>
  <c r="G1440" i="1" s="1"/>
  <c r="D1439" i="1"/>
  <c r="H1439" i="1" s="1"/>
  <c r="C1439" i="1"/>
  <c r="G1439" i="1" s="1"/>
  <c r="D1438" i="1"/>
  <c r="H1438" i="1" s="1"/>
  <c r="C1438" i="1"/>
  <c r="G1438" i="1" s="1"/>
  <c r="D1437" i="1"/>
  <c r="H1437" i="1" s="1"/>
  <c r="C1437" i="1"/>
  <c r="G1437" i="1" s="1"/>
  <c r="D1436" i="1"/>
  <c r="H1436" i="1" s="1"/>
  <c r="C1436" i="1"/>
  <c r="G1436" i="1" s="1"/>
  <c r="D1435" i="1"/>
  <c r="H1435" i="1" s="1"/>
  <c r="C1435" i="1"/>
  <c r="G1435" i="1" s="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D1400" i="1"/>
  <c r="H1400" i="1" s="1"/>
  <c r="C1400" i="1"/>
  <c r="G1400" i="1" s="1"/>
  <c r="D1399" i="1"/>
  <c r="H1399" i="1" s="1"/>
  <c r="C1399" i="1"/>
  <c r="D1398" i="1"/>
  <c r="H1398" i="1" s="1"/>
  <c r="C1398" i="1"/>
  <c r="G1398" i="1" s="1"/>
  <c r="D1397" i="1"/>
  <c r="H1397" i="1" s="1"/>
  <c r="C1397" i="1"/>
  <c r="G1397" i="1" s="1"/>
  <c r="D1396" i="1"/>
  <c r="H1396" i="1" s="1"/>
  <c r="C1396" i="1"/>
  <c r="G1396" i="1" s="1"/>
  <c r="D1395" i="1"/>
  <c r="H1395" i="1" s="1"/>
  <c r="C1395" i="1"/>
  <c r="D1394" i="1"/>
  <c r="H1394" i="1" s="1"/>
  <c r="C1394" i="1"/>
  <c r="D1393" i="1"/>
  <c r="H1393" i="1" s="1"/>
  <c r="C1393" i="1"/>
  <c r="G1393" i="1" s="1"/>
  <c r="D1392" i="1"/>
  <c r="H1392" i="1" s="1"/>
  <c r="C1392" i="1"/>
  <c r="D1391" i="1"/>
  <c r="H1391" i="1" s="1"/>
  <c r="C1391" i="1"/>
  <c r="G1391" i="1" s="1"/>
  <c r="D1390" i="1"/>
  <c r="C1390" i="1"/>
  <c r="D1389" i="1"/>
  <c r="H1389" i="1" s="1"/>
  <c r="C1389" i="1"/>
  <c r="D1388" i="1"/>
  <c r="H1388" i="1" s="1"/>
  <c r="C1388" i="1"/>
  <c r="D1387" i="1"/>
  <c r="H1387" i="1" s="1"/>
  <c r="C1387" i="1"/>
  <c r="D1386" i="1"/>
  <c r="H1386" i="1" s="1"/>
  <c r="C1386" i="1"/>
  <c r="D1385" i="1"/>
  <c r="H1385" i="1" s="1"/>
  <c r="C1385" i="1"/>
  <c r="D1384" i="1"/>
  <c r="H1384" i="1" s="1"/>
  <c r="C1384" i="1"/>
  <c r="D1383" i="1"/>
  <c r="H1383" i="1" s="1"/>
  <c r="C1383" i="1"/>
  <c r="D1382" i="1"/>
  <c r="H1382" i="1" s="1"/>
  <c r="C1382" i="1"/>
  <c r="D1381" i="1"/>
  <c r="H1381" i="1" s="1"/>
  <c r="C1381" i="1"/>
  <c r="D1380" i="1"/>
  <c r="H1380" i="1" s="1"/>
  <c r="C1380" i="1"/>
  <c r="D1379" i="1"/>
  <c r="H1379" i="1" s="1"/>
  <c r="C1379" i="1"/>
  <c r="D1378" i="1"/>
  <c r="H1378" i="1" s="1"/>
  <c r="C1378" i="1"/>
  <c r="D1377" i="1"/>
  <c r="H1377" i="1" s="1"/>
  <c r="C1377" i="1"/>
  <c r="D1376" i="1"/>
  <c r="H1376" i="1" s="1"/>
  <c r="C1376" i="1"/>
  <c r="D1375" i="1"/>
  <c r="H1375" i="1" s="1"/>
  <c r="C1375" i="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D1341" i="1"/>
  <c r="H1341" i="1" s="1"/>
  <c r="C1341" i="1"/>
  <c r="D1340" i="1"/>
  <c r="H1340" i="1" s="1"/>
  <c r="C1340" i="1"/>
  <c r="D1339" i="1"/>
  <c r="H1339" i="1" s="1"/>
  <c r="C1339" i="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D1307" i="1"/>
  <c r="H1307" i="1" s="1"/>
  <c r="C1307" i="1"/>
  <c r="G1307" i="1" s="1"/>
  <c r="D1306" i="1"/>
  <c r="H1306" i="1" s="1"/>
  <c r="C1306" i="1"/>
  <c r="D1305" i="1"/>
  <c r="H1305" i="1" s="1"/>
  <c r="C1305" i="1"/>
  <c r="D1304" i="1"/>
  <c r="H1304" i="1" s="1"/>
  <c r="C1304" i="1"/>
  <c r="G1304" i="1" s="1"/>
  <c r="D1303" i="1"/>
  <c r="H1303" i="1" s="1"/>
  <c r="C1303" i="1"/>
  <c r="G1303" i="1" s="1"/>
  <c r="D1302" i="1"/>
  <c r="H1302" i="1" s="1"/>
  <c r="C1302" i="1"/>
  <c r="D1301" i="1"/>
  <c r="H1301" i="1" s="1"/>
  <c r="C1301" i="1"/>
  <c r="D1300" i="1"/>
  <c r="H1300" i="1" s="1"/>
  <c r="C1300" i="1"/>
  <c r="D1299" i="1"/>
  <c r="H1299" i="1" s="1"/>
  <c r="C1299" i="1"/>
  <c r="G1299" i="1" s="1"/>
  <c r="D1298" i="1"/>
  <c r="H1298" i="1" s="1"/>
  <c r="C1298" i="1"/>
  <c r="G1298" i="1" s="1"/>
  <c r="D1297" i="1"/>
  <c r="H1297" i="1" s="1"/>
  <c r="C1297" i="1"/>
  <c r="D1296" i="1"/>
  <c r="H1296" i="1" s="1"/>
  <c r="C1296" i="1"/>
  <c r="G1296" i="1" s="1"/>
  <c r="D1295" i="1"/>
  <c r="H1295" i="1" s="1"/>
  <c r="C1295" i="1"/>
  <c r="D1294" i="1"/>
  <c r="H1294" i="1" s="1"/>
  <c r="C1294" i="1"/>
  <c r="G1294" i="1" s="1"/>
  <c r="D1293" i="1"/>
  <c r="H1293" i="1" s="1"/>
  <c r="C1293" i="1"/>
  <c r="D1292" i="1"/>
  <c r="C1292" i="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C1279" i="1"/>
  <c r="D1278" i="1"/>
  <c r="C1278" i="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D1266" i="1"/>
  <c r="H1266" i="1" s="1"/>
  <c r="C1266" i="1"/>
  <c r="D1265" i="1"/>
  <c r="C1265" i="1"/>
  <c r="D1263" i="1"/>
  <c r="H1263" i="1" s="1"/>
  <c r="C1263" i="1"/>
  <c r="D1262" i="1"/>
  <c r="H1262" i="1" s="1"/>
  <c r="C1262" i="1"/>
  <c r="D1261" i="1"/>
  <c r="H1261" i="1" s="1"/>
  <c r="C1261" i="1"/>
  <c r="C1260" i="1"/>
  <c r="D1258" i="1"/>
  <c r="H1258" i="1" s="1"/>
  <c r="C1258" i="1"/>
  <c r="G1258" i="1" s="1"/>
  <c r="D1257" i="1"/>
  <c r="H1257" i="1" s="1"/>
  <c r="C1257" i="1"/>
  <c r="D1256" i="1"/>
  <c r="H1256" i="1" s="1"/>
  <c r="C1256" i="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C1206" i="1"/>
  <c r="D1205" i="1"/>
  <c r="H1205" i="1" s="1"/>
  <c r="C1205" i="1"/>
  <c r="G1205" i="1" s="1"/>
  <c r="D1204" i="1"/>
  <c r="H1204" i="1" s="1"/>
  <c r="C1204" i="1"/>
  <c r="G1204" i="1" s="1"/>
  <c r="D1203" i="1"/>
  <c r="C1203" i="1"/>
  <c r="G1203" i="1" s="1"/>
  <c r="D1202" i="1"/>
  <c r="C1202" i="1"/>
  <c r="G1202" i="1" s="1"/>
  <c r="D1201" i="1"/>
  <c r="C1201" i="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H1185" i="1" s="1"/>
  <c r="C1185" i="1"/>
  <c r="H1184" i="1"/>
  <c r="D1184" i="1"/>
  <c r="C1184" i="1"/>
  <c r="G1184" i="1" s="1"/>
  <c r="D1183" i="1"/>
  <c r="H1183" i="1" s="1"/>
  <c r="C1183" i="1"/>
  <c r="D1182" i="1"/>
  <c r="H1182" i="1" s="1"/>
  <c r="C1182" i="1"/>
  <c r="D1179" i="1"/>
  <c r="H1179" i="1" s="1"/>
  <c r="C1179" i="1"/>
  <c r="H1178" i="1"/>
  <c r="D1178" i="1"/>
  <c r="C1178" i="1"/>
  <c r="G1178" i="1" s="1"/>
  <c r="D1177" i="1"/>
  <c r="H1177" i="1" s="1"/>
  <c r="C1177" i="1"/>
  <c r="H1176" i="1"/>
  <c r="D1176" i="1"/>
  <c r="C1176" i="1"/>
  <c r="G1176" i="1" s="1"/>
  <c r="D1175" i="1"/>
  <c r="H1175" i="1" s="1"/>
  <c r="C1175" i="1"/>
  <c r="H1174" i="1"/>
  <c r="D1174" i="1"/>
  <c r="C1174" i="1"/>
  <c r="G1174" i="1" s="1"/>
  <c r="D1173" i="1"/>
  <c r="H1173" i="1" s="1"/>
  <c r="C1173" i="1"/>
  <c r="H1172" i="1"/>
  <c r="D1172" i="1"/>
  <c r="C1172" i="1"/>
  <c r="G1172" i="1" s="1"/>
  <c r="D1171" i="1"/>
  <c r="H1171" i="1" s="1"/>
  <c r="C1171" i="1"/>
  <c r="H1170" i="1"/>
  <c r="D1170" i="1"/>
  <c r="C1170" i="1"/>
  <c r="G1170" i="1" s="1"/>
  <c r="D1169" i="1"/>
  <c r="H1169" i="1" s="1"/>
  <c r="C1169" i="1"/>
  <c r="H1168" i="1"/>
  <c r="D1168" i="1"/>
  <c r="C1168" i="1"/>
  <c r="G1168" i="1" s="1"/>
  <c r="D1167" i="1"/>
  <c r="H1167" i="1" s="1"/>
  <c r="C1167" i="1"/>
  <c r="D1166" i="1"/>
  <c r="H1166" i="1" s="1"/>
  <c r="C1166" i="1"/>
  <c r="D1165" i="1"/>
  <c r="H1165" i="1" s="1"/>
  <c r="C1165" i="1"/>
  <c r="H1164" i="1"/>
  <c r="D1164" i="1"/>
  <c r="C1164" i="1"/>
  <c r="G1164" i="1" s="1"/>
  <c r="D1163" i="1"/>
  <c r="H1163" i="1" s="1"/>
  <c r="C1163" i="1"/>
  <c r="H1162" i="1"/>
  <c r="D1162" i="1"/>
  <c r="C1162" i="1"/>
  <c r="G1162" i="1" s="1"/>
  <c r="D1161" i="1"/>
  <c r="H1161" i="1" s="1"/>
  <c r="C1161" i="1"/>
  <c r="H1160" i="1"/>
  <c r="D1160" i="1"/>
  <c r="C1160" i="1"/>
  <c r="G1160" i="1" s="1"/>
  <c r="D1159" i="1"/>
  <c r="H1159" i="1" s="1"/>
  <c r="C1159" i="1"/>
  <c r="H1158" i="1"/>
  <c r="D1158" i="1"/>
  <c r="C1158" i="1"/>
  <c r="G1158" i="1" s="1"/>
  <c r="D1157" i="1"/>
  <c r="H1157" i="1" s="1"/>
  <c r="C1157" i="1"/>
  <c r="H1156" i="1"/>
  <c r="D1156" i="1"/>
  <c r="C1156" i="1"/>
  <c r="G1156" i="1" s="1"/>
  <c r="D1155" i="1"/>
  <c r="H1155" i="1" s="1"/>
  <c r="C1155" i="1"/>
  <c r="H1154" i="1"/>
  <c r="D1154" i="1"/>
  <c r="C1154" i="1"/>
  <c r="G1154" i="1" s="1"/>
  <c r="D1153" i="1"/>
  <c r="H1153" i="1" s="1"/>
  <c r="C1153" i="1"/>
  <c r="C1152" i="1"/>
  <c r="D1151" i="1"/>
  <c r="H1151" i="1" s="1"/>
  <c r="C1151" i="1"/>
  <c r="H1150" i="1"/>
  <c r="D1150" i="1"/>
  <c r="C1150" i="1"/>
  <c r="G1150" i="1" s="1"/>
  <c r="D1149" i="1"/>
  <c r="H1149" i="1" s="1"/>
  <c r="C1149" i="1"/>
  <c r="H1148" i="1"/>
  <c r="D1148" i="1"/>
  <c r="C1148" i="1"/>
  <c r="G1148" i="1" s="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H1140" i="1"/>
  <c r="D1140" i="1"/>
  <c r="C1140" i="1"/>
  <c r="G1140" i="1" s="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H1127" i="1" s="1"/>
  <c r="C1127" i="1"/>
  <c r="H1126" i="1"/>
  <c r="D1126" i="1"/>
  <c r="C1126" i="1"/>
  <c r="G1126" i="1" s="1"/>
  <c r="D1125" i="1"/>
  <c r="H1125" i="1" s="1"/>
  <c r="C1125" i="1"/>
  <c r="H1124" i="1"/>
  <c r="D1124" i="1"/>
  <c r="C1124" i="1"/>
  <c r="G1124" i="1" s="1"/>
  <c r="D1123" i="1"/>
  <c r="H1123" i="1" s="1"/>
  <c r="C1123" i="1"/>
  <c r="H1122" i="1"/>
  <c r="D1122" i="1"/>
  <c r="C1122" i="1"/>
  <c r="G1122" i="1" s="1"/>
  <c r="D1121" i="1"/>
  <c r="H1121" i="1" s="1"/>
  <c r="C1121" i="1"/>
  <c r="H1120" i="1"/>
  <c r="D1120" i="1"/>
  <c r="C1120" i="1"/>
  <c r="G1120" i="1" s="1"/>
  <c r="D1119" i="1"/>
  <c r="H1119" i="1" s="1"/>
  <c r="C1119" i="1"/>
  <c r="H1118" i="1"/>
  <c r="D1118" i="1"/>
  <c r="C1118" i="1"/>
  <c r="G1118" i="1" s="1"/>
  <c r="D1117" i="1"/>
  <c r="H1117" i="1" s="1"/>
  <c r="C1117" i="1"/>
  <c r="H1116" i="1"/>
  <c r="D1116" i="1"/>
  <c r="C1116" i="1"/>
  <c r="G1116" i="1" s="1"/>
  <c r="D1115" i="1"/>
  <c r="H1115" i="1" s="1"/>
  <c r="C1115" i="1"/>
  <c r="H1114" i="1"/>
  <c r="D1114" i="1"/>
  <c r="C1114" i="1"/>
  <c r="G1114" i="1" s="1"/>
  <c r="D1113" i="1"/>
  <c r="H1113" i="1" s="1"/>
  <c r="C1113" i="1"/>
  <c r="H1112" i="1"/>
  <c r="D1112" i="1"/>
  <c r="C1112" i="1"/>
  <c r="G1112" i="1" s="1"/>
  <c r="D1111" i="1"/>
  <c r="H1111" i="1" s="1"/>
  <c r="C1111" i="1"/>
  <c r="H1110" i="1"/>
  <c r="D1110" i="1"/>
  <c r="C1110" i="1"/>
  <c r="G1110" i="1" s="1"/>
  <c r="D1109" i="1"/>
  <c r="H1109" i="1" s="1"/>
  <c r="C1109" i="1"/>
  <c r="H1108" i="1"/>
  <c r="D1108" i="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H1100" i="1"/>
  <c r="D1100" i="1"/>
  <c r="C1100" i="1"/>
  <c r="G1100" i="1" s="1"/>
  <c r="D1099" i="1"/>
  <c r="H1099" i="1" s="1"/>
  <c r="C1099" i="1"/>
  <c r="H1098" i="1"/>
  <c r="D1098" i="1"/>
  <c r="C1098" i="1"/>
  <c r="G1098" i="1" s="1"/>
  <c r="D1097" i="1"/>
  <c r="H1097" i="1" s="1"/>
  <c r="C1097" i="1"/>
  <c r="H1096" i="1"/>
  <c r="D1096" i="1"/>
  <c r="C1096" i="1"/>
  <c r="G1096" i="1" s="1"/>
  <c r="D1095" i="1"/>
  <c r="H1095" i="1" s="1"/>
  <c r="C1095" i="1"/>
  <c r="H1094" i="1"/>
  <c r="D1094" i="1"/>
  <c r="C1094" i="1"/>
  <c r="G1094" i="1" s="1"/>
  <c r="D1093" i="1"/>
  <c r="D1092" i="1"/>
  <c r="H1092" i="1" s="1"/>
  <c r="C1092" i="1"/>
  <c r="H1091" i="1"/>
  <c r="D1091" i="1"/>
  <c r="C1091" i="1"/>
  <c r="G1091" i="1" s="1"/>
  <c r="D1090" i="1"/>
  <c r="H1090" i="1" s="1"/>
  <c r="C1090" i="1"/>
  <c r="H1089" i="1"/>
  <c r="D1089" i="1"/>
  <c r="C1089" i="1"/>
  <c r="G1089" i="1" s="1"/>
  <c r="D1088" i="1"/>
  <c r="H1088" i="1" s="1"/>
  <c r="C1088" i="1"/>
  <c r="H1087" i="1"/>
  <c r="D1087" i="1"/>
  <c r="C1087" i="1"/>
  <c r="G1087" i="1" s="1"/>
  <c r="D1086" i="1"/>
  <c r="H1086" i="1" s="1"/>
  <c r="C1086" i="1"/>
  <c r="H1085" i="1"/>
  <c r="D1085" i="1"/>
  <c r="C1085" i="1"/>
  <c r="G1085" i="1" s="1"/>
  <c r="D1084" i="1"/>
  <c r="H1084" i="1" s="1"/>
  <c r="C1084" i="1"/>
  <c r="H1083" i="1"/>
  <c r="D1083" i="1"/>
  <c r="C1083" i="1"/>
  <c r="G1083" i="1" s="1"/>
  <c r="D1082" i="1"/>
  <c r="H1082" i="1" s="1"/>
  <c r="C1082" i="1"/>
  <c r="D1081" i="1"/>
  <c r="C1081" i="1"/>
  <c r="G1081" i="1" s="1"/>
  <c r="D1080" i="1"/>
  <c r="H1080" i="1" s="1"/>
  <c r="C1080" i="1"/>
  <c r="H1079" i="1"/>
  <c r="D1079" i="1"/>
  <c r="C1079" i="1"/>
  <c r="G1079" i="1" s="1"/>
  <c r="D1078" i="1"/>
  <c r="H1078" i="1" s="1"/>
  <c r="C1078" i="1"/>
  <c r="D1077" i="1"/>
  <c r="H1077" i="1" s="1"/>
  <c r="C1077" i="1"/>
  <c r="C1076" i="1"/>
  <c r="D1073" i="1"/>
  <c r="H1073" i="1" s="1"/>
  <c r="C1073" i="1"/>
  <c r="H1072" i="1"/>
  <c r="D1072" i="1"/>
  <c r="C1072" i="1"/>
  <c r="G1072" i="1" s="1"/>
  <c r="D1071" i="1"/>
  <c r="H1071" i="1" s="1"/>
  <c r="C1071" i="1"/>
  <c r="H1070" i="1"/>
  <c r="D1070" i="1"/>
  <c r="C1070" i="1"/>
  <c r="G1070" i="1" s="1"/>
  <c r="D1069" i="1"/>
  <c r="H1069" i="1" s="1"/>
  <c r="C1069" i="1"/>
  <c r="H1068" i="1"/>
  <c r="D1068" i="1"/>
  <c r="C1068" i="1"/>
  <c r="G1068" i="1" s="1"/>
  <c r="D1067" i="1"/>
  <c r="H1067" i="1" s="1"/>
  <c r="C1067" i="1"/>
  <c r="H1066" i="1"/>
  <c r="D1066" i="1"/>
  <c r="C1066" i="1"/>
  <c r="G1066" i="1" s="1"/>
  <c r="D1065" i="1"/>
  <c r="H1065" i="1" s="1"/>
  <c r="C1065" i="1"/>
  <c r="H1064" i="1"/>
  <c r="D1064" i="1"/>
  <c r="C1064" i="1"/>
  <c r="G1064" i="1" s="1"/>
  <c r="D1063" i="1"/>
  <c r="H1063" i="1" s="1"/>
  <c r="C1063" i="1"/>
  <c r="H1062" i="1"/>
  <c r="D1062" i="1"/>
  <c r="C1062" i="1"/>
  <c r="G1062" i="1" s="1"/>
  <c r="D1061" i="1"/>
  <c r="H1061" i="1" s="1"/>
  <c r="C1061" i="1"/>
  <c r="H1060" i="1"/>
  <c r="D1060" i="1"/>
  <c r="C1060" i="1"/>
  <c r="G1060" i="1" s="1"/>
  <c r="D1059" i="1"/>
  <c r="H1059" i="1" s="1"/>
  <c r="C1059" i="1"/>
  <c r="H1058" i="1"/>
  <c r="D1058" i="1"/>
  <c r="C1058" i="1"/>
  <c r="G1058" i="1" s="1"/>
  <c r="D1057" i="1"/>
  <c r="H1057" i="1" s="1"/>
  <c r="C1057" i="1"/>
  <c r="H1056" i="1"/>
  <c r="D1056" i="1"/>
  <c r="C1056" i="1"/>
  <c r="G1056" i="1" s="1"/>
  <c r="D1055" i="1"/>
  <c r="H1055" i="1" s="1"/>
  <c r="C1055" i="1"/>
  <c r="H1054" i="1"/>
  <c r="D1054" i="1"/>
  <c r="C1054" i="1"/>
  <c r="G1054" i="1" s="1"/>
  <c r="D1053" i="1"/>
  <c r="H1053" i="1" s="1"/>
  <c r="C1053" i="1"/>
  <c r="H1052" i="1"/>
  <c r="D1052" i="1"/>
  <c r="C1052" i="1"/>
  <c r="G1052" i="1" s="1"/>
  <c r="D1051" i="1"/>
  <c r="H1051" i="1" s="1"/>
  <c r="C1051" i="1"/>
  <c r="H1050" i="1"/>
  <c r="D1050" i="1"/>
  <c r="C1050" i="1"/>
  <c r="G1050" i="1" s="1"/>
  <c r="D1049" i="1"/>
  <c r="H1049" i="1" s="1"/>
  <c r="C1049" i="1"/>
  <c r="H1048" i="1"/>
  <c r="D1048" i="1"/>
  <c r="C1048" i="1"/>
  <c r="G1048" i="1" s="1"/>
  <c r="D1047" i="1"/>
  <c r="H1047" i="1" s="1"/>
  <c r="C1047" i="1"/>
  <c r="H1046" i="1"/>
  <c r="D1046" i="1"/>
  <c r="C1046" i="1"/>
  <c r="G1046" i="1" s="1"/>
  <c r="D1045" i="1"/>
  <c r="H1045" i="1" s="1"/>
  <c r="C1045" i="1"/>
  <c r="H1044" i="1"/>
  <c r="D1044" i="1"/>
  <c r="C1044" i="1"/>
  <c r="G1044" i="1" s="1"/>
  <c r="D1043" i="1"/>
  <c r="H1043" i="1" s="1"/>
  <c r="C1043" i="1"/>
  <c r="H1042" i="1"/>
  <c r="D1042" i="1"/>
  <c r="C1042" i="1"/>
  <c r="G1042" i="1" s="1"/>
  <c r="D1041" i="1"/>
  <c r="H1041" i="1" s="1"/>
  <c r="C1041" i="1"/>
  <c r="H1040" i="1"/>
  <c r="D1040" i="1"/>
  <c r="C1040" i="1"/>
  <c r="G1040" i="1" s="1"/>
  <c r="D1039" i="1"/>
  <c r="H1039" i="1" s="1"/>
  <c r="C1039" i="1"/>
  <c r="H1038" i="1"/>
  <c r="D1038" i="1"/>
  <c r="C1038" i="1"/>
  <c r="G1038" i="1" s="1"/>
  <c r="D1037" i="1"/>
  <c r="H1037" i="1" s="1"/>
  <c r="C1037" i="1"/>
  <c r="H1036" i="1"/>
  <c r="D1036" i="1"/>
  <c r="C1036" i="1"/>
  <c r="G1036" i="1" s="1"/>
  <c r="D1035" i="1"/>
  <c r="H1035" i="1" s="1"/>
  <c r="C1035" i="1"/>
  <c r="H1034" i="1"/>
  <c r="D1034" i="1"/>
  <c r="C1034" i="1"/>
  <c r="G1034" i="1" s="1"/>
  <c r="D1033" i="1"/>
  <c r="H1033" i="1" s="1"/>
  <c r="C1033" i="1"/>
  <c r="D1032" i="1"/>
  <c r="C1032" i="1"/>
  <c r="G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C1024" i="1"/>
  <c r="D1023" i="1"/>
  <c r="C1023" i="1"/>
  <c r="H1023" i="1" s="1"/>
  <c r="D1022" i="1"/>
  <c r="C1022" i="1"/>
  <c r="H1022" i="1" s="1"/>
  <c r="D1021" i="1"/>
  <c r="C1021" i="1"/>
  <c r="H1021" i="1" s="1"/>
  <c r="D1020" i="1"/>
  <c r="C1020" i="1"/>
  <c r="H1020" i="1" s="1"/>
  <c r="D1019" i="1"/>
  <c r="C1019" i="1"/>
  <c r="H1019" i="1" s="1"/>
  <c r="D1018" i="1"/>
  <c r="C1018" i="1"/>
  <c r="H1018" i="1" s="1"/>
  <c r="C1017" i="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C652" i="1"/>
  <c r="H652" i="1" s="1"/>
  <c r="D651" i="1"/>
  <c r="C651" i="1"/>
  <c r="D650" i="1"/>
  <c r="C650" i="1"/>
  <c r="H650" i="1" s="1"/>
  <c r="D649" i="1"/>
  <c r="C649" i="1"/>
  <c r="D648" i="1"/>
  <c r="C648" i="1"/>
  <c r="D647" i="1"/>
  <c r="C647" i="1"/>
  <c r="H647" i="1" s="1"/>
  <c r="D646" i="1"/>
  <c r="C646" i="1"/>
  <c r="D645" i="1"/>
  <c r="C645" i="1"/>
  <c r="H645" i="1" s="1"/>
  <c r="D641" i="1"/>
  <c r="C641" i="1"/>
  <c r="D636" i="1"/>
  <c r="C636" i="1"/>
  <c r="D635" i="1"/>
  <c r="C635"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C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C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C460" i="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3" i="1"/>
  <c r="C422" i="1"/>
  <c r="C421" i="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C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C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C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C304" i="1"/>
  <c r="D302" i="1"/>
  <c r="C302" i="1"/>
  <c r="H302" i="1" s="1"/>
  <c r="D301" i="1"/>
  <c r="C301" i="1"/>
  <c r="H301" i="1" s="1"/>
  <c r="D300" i="1"/>
  <c r="C300" i="1"/>
  <c r="D299" i="1"/>
  <c r="C299" i="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C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D188" i="1"/>
  <c r="C188" i="1"/>
  <c r="D187" i="1"/>
  <c r="C187" i="1"/>
  <c r="D186" i="1"/>
  <c r="C186" i="1"/>
  <c r="D185" i="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D134" i="1"/>
  <c r="C134" i="1"/>
  <c r="H134" i="1" s="1"/>
  <c r="D133" i="1"/>
  <c r="C133" i="1"/>
  <c r="H133" i="1" s="1"/>
  <c r="D132" i="1"/>
  <c r="C132" i="1"/>
  <c r="H132" i="1" s="1"/>
  <c r="D131" i="1"/>
  <c r="C131" i="1"/>
  <c r="H131" i="1" s="1"/>
  <c r="D130" i="1"/>
  <c r="C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G51" i="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G1541" i="1" l="1"/>
  <c r="H1541" i="1"/>
  <c r="G1542" i="1"/>
  <c r="H1542" i="1"/>
  <c r="E255" i="5"/>
  <c r="D1259" i="1" s="1"/>
  <c r="E36" i="9"/>
  <c r="B36" i="9" s="1"/>
  <c r="E312" i="9"/>
  <c r="B312" i="9" s="1"/>
  <c r="G1266" i="1"/>
  <c r="E31" i="9"/>
  <c r="B31" i="9" s="1"/>
  <c r="E37" i="9"/>
  <c r="B37" i="9" s="1"/>
  <c r="F236" i="9"/>
  <c r="B236" i="9" s="1"/>
  <c r="E320" i="9"/>
  <c r="B320" i="9" s="1"/>
  <c r="E322" i="9"/>
  <c r="B322" i="9" s="1"/>
  <c r="E324" i="9"/>
  <c r="B324" i="9" s="1"/>
  <c r="E294" i="9"/>
  <c r="B294" i="9" s="1"/>
  <c r="H300" i="1"/>
  <c r="G1267" i="1"/>
  <c r="E303" i="9"/>
  <c r="B303" i="9" s="1"/>
  <c r="H1265" i="1"/>
  <c r="D255" i="5"/>
  <c r="G1306" i="1"/>
  <c r="G1305" i="1"/>
  <c r="G1342" i="1"/>
  <c r="G1341" i="1"/>
  <c r="G1340" i="1"/>
  <c r="G1201" i="1"/>
  <c r="G1206" i="1"/>
  <c r="G1182" i="1"/>
  <c r="G1673" i="1"/>
  <c r="E307" i="9"/>
  <c r="B307" i="9" s="1"/>
  <c r="E311" i="9"/>
  <c r="B311" i="9" s="1"/>
  <c r="E327" i="9"/>
  <c r="B327" i="9" s="1"/>
  <c r="G1300" i="1"/>
  <c r="G1301" i="1"/>
  <c r="G1302" i="1"/>
  <c r="F297" i="5"/>
  <c r="G1395" i="1"/>
  <c r="G1375" i="1"/>
  <c r="G1376" i="1"/>
  <c r="G1377" i="1"/>
  <c r="G1378" i="1"/>
  <c r="G1379" i="1"/>
  <c r="G1380" i="1"/>
  <c r="G1381" i="1"/>
  <c r="G1382" i="1"/>
  <c r="G1383" i="1"/>
  <c r="G1384" i="1"/>
  <c r="G1387" i="1"/>
  <c r="G1385" i="1"/>
  <c r="G1386" i="1"/>
  <c r="G1388" i="1"/>
  <c r="G1389" i="1"/>
  <c r="G1339" i="1"/>
  <c r="H423" i="1"/>
  <c r="F428" i="4"/>
  <c r="H653" i="1"/>
  <c r="H651" i="1"/>
  <c r="H1563" i="1"/>
  <c r="D1538" i="1"/>
  <c r="D1555" i="1"/>
  <c r="H1555" i="1" s="1"/>
  <c r="G1539" i="1"/>
  <c r="H1539" i="1"/>
  <c r="H1538" i="1"/>
  <c r="G1485" i="1"/>
  <c r="F89" i="6"/>
  <c r="G1491" i="1"/>
  <c r="F94" i="6"/>
  <c r="J1547" i="1"/>
  <c r="G346" i="9"/>
  <c r="E346" i="9" s="1"/>
  <c r="B346" i="9" s="1"/>
  <c r="G1394" i="1"/>
  <c r="G1390" i="1"/>
  <c r="H1390" i="1"/>
  <c r="G1392" i="1"/>
  <c r="E335" i="9"/>
  <c r="B335" i="9" s="1"/>
  <c r="G1399" i="1"/>
  <c r="H130" i="1"/>
  <c r="H135" i="1"/>
  <c r="H1279" i="1"/>
  <c r="D251" i="5"/>
  <c r="H25" i="3" s="1"/>
  <c r="G1279" i="1"/>
  <c r="G1295" i="1"/>
  <c r="G1297" i="1"/>
  <c r="F291" i="5"/>
  <c r="G1293" i="1"/>
  <c r="G1278" i="1"/>
  <c r="G1292" i="1"/>
  <c r="C1255" i="1"/>
  <c r="H1278" i="1"/>
  <c r="H1292" i="1"/>
  <c r="G1256" i="1"/>
  <c r="G1257" i="1"/>
  <c r="G1263" i="1"/>
  <c r="G1262" i="1"/>
  <c r="G1260" i="1"/>
  <c r="G1261" i="1"/>
  <c r="D1264" i="1"/>
  <c r="H1264" i="1" s="1"/>
  <c r="G1265" i="1"/>
  <c r="F260" i="5"/>
  <c r="E251" i="5"/>
  <c r="G1166" i="1"/>
  <c r="H1081" i="1"/>
  <c r="H1075" i="1"/>
  <c r="H1017" i="1"/>
  <c r="D1024" i="1"/>
  <c r="H1024" i="1" s="1"/>
  <c r="E7" i="5"/>
  <c r="D1012" i="1" s="1"/>
  <c r="F19" i="5"/>
  <c r="H636" i="1"/>
  <c r="H635" i="1"/>
  <c r="D421" i="1"/>
  <c r="G421" i="1" s="1"/>
  <c r="H641" i="1"/>
  <c r="H298" i="1"/>
  <c r="H299" i="1"/>
  <c r="H421" i="1"/>
  <c r="H422" i="1"/>
  <c r="D648" i="4"/>
  <c r="C642" i="1" s="1"/>
  <c r="H648" i="1"/>
  <c r="H646" i="1"/>
  <c r="H649" i="1"/>
  <c r="F656" i="4"/>
  <c r="H189" i="1"/>
  <c r="H188" i="1"/>
  <c r="H187" i="1"/>
  <c r="H186" i="1"/>
  <c r="E164" i="4"/>
  <c r="D160" i="1" s="1"/>
  <c r="D164" i="4"/>
  <c r="C185" i="1"/>
  <c r="H185" i="1" s="1"/>
  <c r="H64" i="1"/>
  <c r="H65" i="1"/>
  <c r="F68" i="4"/>
  <c r="G1077" i="1"/>
  <c r="G1075" i="1"/>
  <c r="G1308" i="1"/>
  <c r="H1368" i="1"/>
  <c r="H1206" i="1"/>
  <c r="H1203" i="1"/>
  <c r="H1201" i="1"/>
  <c r="H1202" i="1"/>
  <c r="C1681" i="1"/>
  <c r="H1681" i="1" s="1"/>
  <c r="G1683" i="1"/>
  <c r="G1681" i="1"/>
  <c r="G1685" i="1"/>
  <c r="G1669" i="1"/>
  <c r="H1639" i="1"/>
  <c r="G1639" i="1"/>
  <c r="G1635" i="1"/>
  <c r="D51" i="8"/>
  <c r="C1628" i="1" s="1"/>
  <c r="G1628" i="1" s="1"/>
  <c r="G1614" i="1"/>
  <c r="H1614" i="1"/>
  <c r="D25" i="8"/>
  <c r="C1602" i="1" s="1"/>
  <c r="H1583" i="1"/>
  <c r="G1583" i="1"/>
  <c r="G4" i="1"/>
  <c r="G6" i="1"/>
  <c r="G10" i="1"/>
  <c r="G14" i="1"/>
  <c r="G8" i="1"/>
  <c r="G12" i="1"/>
  <c r="G16" i="1"/>
  <c r="G18" i="1"/>
  <c r="G20" i="1"/>
  <c r="H22" i="1"/>
  <c r="G22" i="1"/>
  <c r="G3" i="1"/>
  <c r="G5" i="1"/>
  <c r="G7" i="1"/>
  <c r="G9" i="1"/>
  <c r="G11" i="1"/>
  <c r="G13" i="1"/>
  <c r="G15" i="1"/>
  <c r="G17" i="1"/>
  <c r="G19" i="1"/>
  <c r="G21" i="1"/>
  <c r="G23" i="1"/>
  <c r="G24" i="1"/>
  <c r="G25" i="1"/>
  <c r="G26" i="1"/>
  <c r="G27" i="1"/>
  <c r="G28" i="1"/>
  <c r="G29" i="1"/>
  <c r="G32" i="1"/>
  <c r="G33" i="1"/>
  <c r="G36" i="1"/>
  <c r="G37" i="1"/>
  <c r="G38" i="1"/>
  <c r="G39" i="1"/>
  <c r="G40" i="1"/>
  <c r="G42" i="1"/>
  <c r="G43" i="1"/>
  <c r="G44" i="1"/>
  <c r="G46" i="1"/>
  <c r="G47"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3" i="1"/>
  <c r="G535" i="1"/>
  <c r="G537" i="1"/>
  <c r="G539" i="1"/>
  <c r="G541" i="1"/>
  <c r="G543" i="1"/>
  <c r="G545" i="1"/>
  <c r="G547" i="1"/>
  <c r="G549" i="1"/>
  <c r="G551" i="1"/>
  <c r="G553" i="1"/>
  <c r="G555" i="1"/>
  <c r="G557" i="1"/>
  <c r="G559" i="1"/>
  <c r="G561" i="1"/>
  <c r="G563" i="1"/>
  <c r="G567" i="1"/>
  <c r="G569" i="1"/>
  <c r="G571" i="1"/>
  <c r="G573" i="1"/>
  <c r="G575" i="1"/>
  <c r="G577" i="1"/>
  <c r="G579" i="1"/>
  <c r="G581" i="1"/>
  <c r="G583" i="1"/>
  <c r="G585" i="1"/>
  <c r="G587" i="1"/>
  <c r="G589" i="1"/>
  <c r="G591" i="1"/>
  <c r="G593" i="1"/>
  <c r="G595" i="1"/>
  <c r="G597" i="1"/>
  <c r="G599" i="1"/>
  <c r="G601" i="1"/>
  <c r="G603" i="1"/>
  <c r="G605" i="1"/>
  <c r="G607" i="1"/>
  <c r="G609" i="1"/>
  <c r="G611" i="1"/>
  <c r="G613" i="1"/>
  <c r="G615" i="1"/>
  <c r="G617" i="1"/>
  <c r="G619" i="1"/>
  <c r="G621" i="1"/>
  <c r="G623" i="1"/>
  <c r="G625" i="1"/>
  <c r="G627" i="1"/>
  <c r="G629" i="1"/>
  <c r="G631" i="1"/>
  <c r="G635" i="1"/>
  <c r="G641"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30" i="1"/>
  <c r="G31" i="1"/>
  <c r="G34" i="1"/>
  <c r="G35" i="1"/>
  <c r="G41" i="1"/>
  <c r="G48" i="1"/>
  <c r="G49" i="1"/>
  <c r="G50"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H1032" i="1"/>
  <c r="G1033" i="1"/>
  <c r="G1035" i="1"/>
  <c r="G1037" i="1"/>
  <c r="G1039" i="1"/>
  <c r="G1041" i="1"/>
  <c r="G1043" i="1"/>
  <c r="G1045" i="1"/>
  <c r="G1047" i="1"/>
  <c r="G1049" i="1"/>
  <c r="G1051" i="1"/>
  <c r="G1053" i="1"/>
  <c r="G1055" i="1"/>
  <c r="G1057" i="1"/>
  <c r="G1059" i="1"/>
  <c r="G1061" i="1"/>
  <c r="G1063" i="1"/>
  <c r="G1065" i="1"/>
  <c r="G1067" i="1"/>
  <c r="G1069" i="1"/>
  <c r="G1071" i="1"/>
  <c r="G1073" i="1"/>
  <c r="G1076" i="1"/>
  <c r="G1078" i="1"/>
  <c r="G1080" i="1"/>
  <c r="G1082" i="1"/>
  <c r="G1084" i="1"/>
  <c r="G1086" i="1"/>
  <c r="G1088" i="1"/>
  <c r="G1090" i="1"/>
  <c r="G1092"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85" i="1"/>
  <c r="G1187" i="1"/>
  <c r="G1189" i="1"/>
  <c r="G1191" i="1"/>
  <c r="G1193" i="1"/>
  <c r="G1195" i="1"/>
  <c r="G1556" i="1"/>
  <c r="J1564" i="1"/>
  <c r="H1564" i="1"/>
  <c r="G1564" i="1"/>
  <c r="J1565" i="1"/>
  <c r="H1565" i="1"/>
  <c r="G1565" i="1"/>
  <c r="I1565" i="1" s="1"/>
  <c r="J1566" i="1"/>
  <c r="H1566" i="1"/>
  <c r="G1566" i="1"/>
  <c r="J1567" i="1"/>
  <c r="H1567" i="1"/>
  <c r="G1567" i="1"/>
  <c r="I1567" i="1" s="1"/>
  <c r="J1568" i="1"/>
  <c r="H1568" i="1"/>
  <c r="G1568" i="1"/>
  <c r="J1569" i="1"/>
  <c r="H1569" i="1"/>
  <c r="G1569" i="1"/>
  <c r="J1570" i="1"/>
  <c r="H1570" i="1"/>
  <c r="G1570" i="1"/>
  <c r="G1571" i="1"/>
  <c r="J1573" i="1"/>
  <c r="H1573" i="1"/>
  <c r="G1573" i="1"/>
  <c r="J1574" i="1"/>
  <c r="H1574" i="1"/>
  <c r="G1574" i="1"/>
  <c r="I1574" i="1" s="1"/>
  <c r="J1575" i="1"/>
  <c r="H1575" i="1"/>
  <c r="G1575" i="1"/>
  <c r="J1576" i="1"/>
  <c r="H1576" i="1"/>
  <c r="G1576" i="1"/>
  <c r="I1576" i="1" s="1"/>
  <c r="G1577" i="1"/>
  <c r="F44" i="4"/>
  <c r="F194" i="4"/>
  <c r="F222" i="4"/>
  <c r="F242" i="4"/>
  <c r="F341" i="4"/>
  <c r="F393" i="4"/>
  <c r="F470" i="4"/>
  <c r="F550" i="4"/>
  <c r="I22" i="3"/>
  <c r="G338" i="9"/>
  <c r="E338" i="9" s="1"/>
  <c r="B338" i="9" s="1"/>
  <c r="F203" i="5"/>
  <c r="G339" i="9"/>
  <c r="E339" i="9" s="1"/>
  <c r="B339" i="9" s="1"/>
  <c r="F219" i="5"/>
  <c r="F129" i="6"/>
  <c r="C1525" i="1"/>
  <c r="G1401" i="1"/>
  <c r="G1470" i="1"/>
  <c r="H1470" i="1"/>
  <c r="G1472" i="1"/>
  <c r="G1474" i="1"/>
  <c r="G1476" i="1"/>
  <c r="G1478" i="1"/>
  <c r="G1480" i="1"/>
  <c r="G1482" i="1"/>
  <c r="G1484" i="1"/>
  <c r="G1486" i="1"/>
  <c r="G1488" i="1"/>
  <c r="G1490" i="1"/>
  <c r="G1492" i="1"/>
  <c r="G1494" i="1"/>
  <c r="G1496" i="1"/>
  <c r="G1498" i="1"/>
  <c r="G1500" i="1"/>
  <c r="G1502" i="1"/>
  <c r="G1504" i="1"/>
  <c r="G1506" i="1"/>
  <c r="G1508" i="1"/>
  <c r="G1510" i="1"/>
  <c r="G1512" i="1"/>
  <c r="G1514" i="1"/>
  <c r="G1516" i="1"/>
  <c r="G1518" i="1"/>
  <c r="G1520" i="1"/>
  <c r="G1522" i="1"/>
  <c r="G1524" i="1"/>
  <c r="G1527" i="1"/>
  <c r="G1529" i="1"/>
  <c r="G1531" i="1"/>
  <c r="G1533" i="1"/>
  <c r="G1535" i="1"/>
  <c r="G1538" i="1"/>
  <c r="G1540" i="1"/>
  <c r="J1548" i="1"/>
  <c r="H1548" i="1"/>
  <c r="G1548" i="1"/>
  <c r="I1548" i="1" s="1"/>
  <c r="J1549" i="1"/>
  <c r="H1549" i="1"/>
  <c r="G1549" i="1"/>
  <c r="J1550" i="1"/>
  <c r="H1550" i="1"/>
  <c r="G1550" i="1"/>
  <c r="I1550" i="1" s="1"/>
  <c r="J1551" i="1"/>
  <c r="H1551" i="1"/>
  <c r="G1551" i="1"/>
  <c r="J1552" i="1"/>
  <c r="H1552" i="1"/>
  <c r="G1552" i="1"/>
  <c r="J1553" i="1"/>
  <c r="H1553" i="1"/>
  <c r="G1553" i="1"/>
  <c r="J1554" i="1"/>
  <c r="H1554" i="1"/>
  <c r="G1554" i="1"/>
  <c r="I1554" i="1" s="1"/>
  <c r="G1555" i="1"/>
  <c r="J1557" i="1"/>
  <c r="H1557" i="1"/>
  <c r="G1557" i="1"/>
  <c r="I1557" i="1" s="1"/>
  <c r="J1558" i="1"/>
  <c r="H1558" i="1"/>
  <c r="G1558" i="1"/>
  <c r="J1559" i="1"/>
  <c r="H1559" i="1"/>
  <c r="G1559" i="1"/>
  <c r="I1559" i="1" s="1"/>
  <c r="J1560" i="1"/>
  <c r="H1560" i="1"/>
  <c r="G1560" i="1"/>
  <c r="J1561" i="1"/>
  <c r="H1561" i="1"/>
  <c r="G1561" i="1"/>
  <c r="I1561" i="1" s="1"/>
  <c r="J1562" i="1"/>
  <c r="H1562" i="1"/>
  <c r="G1562" i="1"/>
  <c r="G1563" i="1"/>
  <c r="G1572" i="1"/>
  <c r="J1578" i="1"/>
  <c r="H1578" i="1"/>
  <c r="G1578" i="1"/>
  <c r="I1578" i="1" s="1"/>
  <c r="J1579" i="1"/>
  <c r="H1579" i="1"/>
  <c r="G1579" i="1"/>
  <c r="J1580" i="1"/>
  <c r="H1580" i="1"/>
  <c r="G1580" i="1"/>
  <c r="I1580" i="1" s="1"/>
  <c r="J1581" i="1"/>
  <c r="H1581" i="1"/>
  <c r="G1581" i="1"/>
  <c r="G1582" i="1"/>
  <c r="H1624" i="1"/>
  <c r="H1626"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F7" i="4"/>
  <c r="F8" i="4"/>
  <c r="D49" i="4"/>
  <c r="D6" i="4" s="1"/>
  <c r="F50" i="4"/>
  <c r="E49" i="4"/>
  <c r="D45" i="1" s="1"/>
  <c r="E230" i="4"/>
  <c r="D226" i="1" s="1"/>
  <c r="H226" i="1" s="1"/>
  <c r="F274" i="4"/>
  <c r="D308" i="4"/>
  <c r="F309" i="4"/>
  <c r="E321" i="4"/>
  <c r="D316" i="1" s="1"/>
  <c r="H316" i="1" s="1"/>
  <c r="D360" i="4"/>
  <c r="F361" i="4"/>
  <c r="E373" i="4"/>
  <c r="D368" i="1" s="1"/>
  <c r="H368" i="1" s="1"/>
  <c r="E648" i="4"/>
  <c r="D642" i="1" s="1"/>
  <c r="D491" i="4"/>
  <c r="F492" i="4"/>
  <c r="F536" i="4"/>
  <c r="E536" i="4"/>
  <c r="G1547" i="1"/>
  <c r="E82" i="4"/>
  <c r="D78" i="1" s="1"/>
  <c r="H78" i="1" s="1"/>
  <c r="F125" i="4"/>
  <c r="F126" i="4"/>
  <c r="G24" i="9"/>
  <c r="F153" i="4"/>
  <c r="H24" i="9"/>
  <c r="F154" i="4"/>
  <c r="F165" i="4"/>
  <c r="F283" i="4"/>
  <c r="E309" i="4"/>
  <c r="F322" i="4"/>
  <c r="F355" i="4"/>
  <c r="E361" i="4"/>
  <c r="F374" i="4"/>
  <c r="F407" i="4"/>
  <c r="F412" i="4"/>
  <c r="F427" i="4"/>
  <c r="D431" i="4"/>
  <c r="F432" i="4"/>
  <c r="E466" i="4"/>
  <c r="D460" i="1" s="1"/>
  <c r="G460" i="1" s="1"/>
  <c r="D479" i="4"/>
  <c r="F480" i="4"/>
  <c r="E522" i="4"/>
  <c r="D516" i="1" s="1"/>
  <c r="G516" i="1" s="1"/>
  <c r="D571" i="4"/>
  <c r="F572" i="4"/>
  <c r="F12" i="5"/>
  <c r="D7" i="5"/>
  <c r="F70" i="5"/>
  <c r="H336" i="9"/>
  <c r="E336" i="9" s="1"/>
  <c r="B336" i="9" s="1"/>
  <c r="E177" i="5"/>
  <c r="D141" i="6"/>
  <c r="F5" i="6"/>
  <c r="F598" i="4"/>
  <c r="F630" i="4"/>
  <c r="F13" i="5"/>
  <c r="F71" i="5"/>
  <c r="F89" i="5"/>
  <c r="H316" i="9"/>
  <c r="H315" i="9"/>
  <c r="F178" i="5"/>
  <c r="F204" i="5"/>
  <c r="F220" i="5"/>
  <c r="F252" i="5"/>
  <c r="F256" i="5"/>
  <c r="F6" i="6"/>
  <c r="F36" i="6"/>
  <c r="F90" i="6"/>
  <c r="F130" i="6"/>
  <c r="E141" i="6"/>
  <c r="F426" i="4"/>
  <c r="F607" i="4"/>
  <c r="D88" i="5"/>
  <c r="E147" i="5"/>
  <c r="D1152" i="1" s="1"/>
  <c r="H1152" i="1" s="1"/>
  <c r="G315" i="9"/>
  <c r="G316" i="9"/>
  <c r="E316" i="9" s="1"/>
  <c r="B316" i="9" s="1"/>
  <c r="F150" i="5"/>
  <c r="D177" i="5"/>
  <c r="E337" i="9"/>
  <c r="B337" i="9" s="1"/>
  <c r="F197" i="5"/>
  <c r="H310" i="9"/>
  <c r="G309" i="9"/>
  <c r="H308" i="9"/>
  <c r="E308" i="9" s="1"/>
  <c r="B308" i="9" s="1"/>
  <c r="G302" i="9"/>
  <c r="E302" i="9" s="1"/>
  <c r="B302" i="9" s="1"/>
  <c r="G301" i="9"/>
  <c r="E301" i="9" s="1"/>
  <c r="B301" i="9" s="1"/>
  <c r="G300" i="9"/>
  <c r="E300" i="9" s="1"/>
  <c r="B300" i="9" s="1"/>
  <c r="G310" i="9"/>
  <c r="E310" i="9" s="1"/>
  <c r="B310" i="9" s="1"/>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M22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I10" i="9"/>
  <c r="B229" i="9"/>
  <c r="B231" i="9"/>
  <c r="B233" i="9"/>
  <c r="B235" i="9"/>
  <c r="B237" i="9"/>
  <c r="B239" i="9"/>
  <c r="B241" i="9"/>
  <c r="B243" i="9"/>
  <c r="B245" i="9"/>
  <c r="B247" i="9"/>
  <c r="B249" i="9"/>
  <c r="B251" i="9"/>
  <c r="B253" i="9"/>
  <c r="B255" i="9"/>
  <c r="B258" i="9"/>
  <c r="B260" i="9"/>
  <c r="B262" i="9"/>
  <c r="B264" i="9"/>
  <c r="B266" i="9"/>
  <c r="B268" i="9"/>
  <c r="B270" i="9"/>
  <c r="B272" i="9"/>
  <c r="B274" i="9"/>
  <c r="B276" i="9"/>
  <c r="B279" i="9"/>
  <c r="B281" i="9"/>
  <c r="B283" i="9"/>
  <c r="B285" i="9"/>
  <c r="B287" i="9"/>
  <c r="B289" i="9"/>
  <c r="B291" i="9"/>
  <c r="B341" i="9"/>
  <c r="I1541" i="1" l="1"/>
  <c r="I1542" i="1"/>
  <c r="F648" i="4"/>
  <c r="G642" i="1"/>
  <c r="G1264" i="1"/>
  <c r="F255" i="5"/>
  <c r="C1259" i="1"/>
  <c r="D45" i="8"/>
  <c r="G344" i="9" s="1"/>
  <c r="E344" i="9" s="1"/>
  <c r="B344" i="9" s="1"/>
  <c r="D44" i="8"/>
  <c r="H19" i="9" s="1"/>
  <c r="E19" i="9" s="1"/>
  <c r="B19" i="9" s="1"/>
  <c r="I1569" i="1"/>
  <c r="I1552" i="1"/>
  <c r="E345" i="9"/>
  <c r="I10" i="3" s="1"/>
  <c r="I25" i="3"/>
  <c r="D1255" i="1"/>
  <c r="F251" i="5"/>
  <c r="E152" i="4"/>
  <c r="E299" i="4" s="1"/>
  <c r="C160" i="1"/>
  <c r="F164" i="4"/>
  <c r="D152" i="4"/>
  <c r="E315" i="9"/>
  <c r="B315" i="9" s="1"/>
  <c r="H1628" i="1"/>
  <c r="G1602" i="1"/>
  <c r="H1602" i="1"/>
  <c r="D422" i="4"/>
  <c r="H17" i="3"/>
  <c r="C2" i="1"/>
  <c r="E309" i="9"/>
  <c r="B309" i="9" s="1"/>
  <c r="F177" i="5"/>
  <c r="D176" i="5"/>
  <c r="H24" i="3"/>
  <c r="C1181" i="1"/>
  <c r="K1481" i="9"/>
  <c r="I39" i="3"/>
  <c r="C1621" i="1"/>
  <c r="I31" i="3"/>
  <c r="D1537" i="1"/>
  <c r="G348" i="9"/>
  <c r="E348" i="9" s="1"/>
  <c r="F571" i="4"/>
  <c r="C565" i="1"/>
  <c r="F431" i="4"/>
  <c r="D430" i="4"/>
  <c r="C425" i="1"/>
  <c r="E360" i="4"/>
  <c r="D356" i="1"/>
  <c r="E535" i="4"/>
  <c r="D530" i="1"/>
  <c r="D417" i="4"/>
  <c r="C303" i="1"/>
  <c r="F82" i="4"/>
  <c r="E6" i="4"/>
  <c r="I1581" i="1"/>
  <c r="I1579" i="1"/>
  <c r="I1562" i="1"/>
  <c r="I1560" i="1"/>
  <c r="I1558" i="1"/>
  <c r="I1553" i="1"/>
  <c r="I1551" i="1"/>
  <c r="I1549" i="1"/>
  <c r="E69" i="5"/>
  <c r="D535" i="4"/>
  <c r="I1575" i="1"/>
  <c r="I1573" i="1"/>
  <c r="I1570" i="1"/>
  <c r="I1568" i="1"/>
  <c r="I1566" i="1"/>
  <c r="I1564" i="1"/>
  <c r="E430" i="4"/>
  <c r="F321" i="4"/>
  <c r="G316" i="1"/>
  <c r="G226" i="1"/>
  <c r="G78" i="1"/>
  <c r="H460" i="1"/>
  <c r="H516" i="1"/>
  <c r="E180" i="9"/>
  <c r="B180" i="9" s="1"/>
  <c r="F228" i="9"/>
  <c r="B228" i="9" s="1"/>
  <c r="F88" i="5"/>
  <c r="C1093" i="1"/>
  <c r="I40" i="3"/>
  <c r="F141" i="6"/>
  <c r="C1537" i="1"/>
  <c r="H31" i="3"/>
  <c r="E176" i="5"/>
  <c r="D1180" i="1" s="1"/>
  <c r="I24" i="3"/>
  <c r="D1181" i="1"/>
  <c r="D69" i="5"/>
  <c r="D6" i="5" s="1"/>
  <c r="F7" i="5"/>
  <c r="H22" i="3"/>
  <c r="C1012" i="1"/>
  <c r="F479" i="4"/>
  <c r="C473" i="1"/>
  <c r="E308" i="4"/>
  <c r="D304" i="1"/>
  <c r="E24" i="9"/>
  <c r="F491" i="4"/>
  <c r="C485" i="1"/>
  <c r="D418" i="4"/>
  <c r="F360" i="4"/>
  <c r="C355" i="1"/>
  <c r="I18" i="3"/>
  <c r="D148" i="1"/>
  <c r="F49" i="4"/>
  <c r="C45" i="1"/>
  <c r="G1525" i="1"/>
  <c r="H1525" i="1"/>
  <c r="F147" i="5"/>
  <c r="F373" i="4"/>
  <c r="G1152" i="1"/>
  <c r="H642" i="1"/>
  <c r="G368" i="1"/>
  <c r="G1259" i="1" l="1"/>
  <c r="H1259" i="1"/>
  <c r="C1622" i="1"/>
  <c r="H1622" i="1" s="1"/>
  <c r="G343" i="9"/>
  <c r="E343" i="9" s="1"/>
  <c r="E342" i="9" s="1"/>
  <c r="H1255" i="1"/>
  <c r="G1255" i="1"/>
  <c r="H18" i="3"/>
  <c r="C148" i="1"/>
  <c r="G148" i="1" s="1"/>
  <c r="D299" i="4"/>
  <c r="H160" i="1"/>
  <c r="G160" i="1"/>
  <c r="F152" i="4"/>
  <c r="G299" i="9"/>
  <c r="C1011" i="1"/>
  <c r="E423" i="4"/>
  <c r="E301" i="4"/>
  <c r="D297" i="1" s="1"/>
  <c r="D295" i="1"/>
  <c r="H45" i="1"/>
  <c r="G45" i="1"/>
  <c r="H148" i="1"/>
  <c r="H485" i="1"/>
  <c r="G485" i="1"/>
  <c r="B24" i="9"/>
  <c r="E417" i="4"/>
  <c r="D412" i="1" s="1"/>
  <c r="D303" i="1"/>
  <c r="G1537" i="1"/>
  <c r="H1537" i="1"/>
  <c r="H9" i="3"/>
  <c r="G1622" i="1"/>
  <c r="B343" i="9"/>
  <c r="E639" i="4"/>
  <c r="D633" i="1" s="1"/>
  <c r="D424" i="1"/>
  <c r="I23" i="3"/>
  <c r="D1074" i="1"/>
  <c r="E6" i="5"/>
  <c r="F417" i="4"/>
  <c r="C412" i="1"/>
  <c r="H530" i="1"/>
  <c r="G530" i="1"/>
  <c r="H356" i="1"/>
  <c r="G356" i="1"/>
  <c r="H425" i="1"/>
  <c r="G425" i="1"/>
  <c r="H1621" i="1"/>
  <c r="G1621" i="1"/>
  <c r="G1181" i="1"/>
  <c r="H1181" i="1"/>
  <c r="F176" i="5"/>
  <c r="C1180" i="1"/>
  <c r="D643" i="4"/>
  <c r="C417" i="1"/>
  <c r="C413" i="1"/>
  <c r="H304" i="1"/>
  <c r="G304" i="1"/>
  <c r="H473" i="1"/>
  <c r="G473" i="1"/>
  <c r="H1012" i="1"/>
  <c r="G1012" i="1"/>
  <c r="F69" i="5"/>
  <c r="C1074" i="1"/>
  <c r="H23" i="3"/>
  <c r="G1093" i="1"/>
  <c r="H1093" i="1"/>
  <c r="F535" i="4"/>
  <c r="D640" i="4"/>
  <c r="C529" i="1"/>
  <c r="E300" i="4"/>
  <c r="D296" i="1" s="1"/>
  <c r="I17" i="3"/>
  <c r="E422" i="4"/>
  <c r="D2" i="1"/>
  <c r="H2" i="1" s="1"/>
  <c r="H303" i="1"/>
  <c r="G303" i="1"/>
  <c r="F308" i="4"/>
  <c r="E640" i="4"/>
  <c r="D634" i="1" s="1"/>
  <c r="D529" i="1"/>
  <c r="E418" i="4"/>
  <c r="D413" i="1" s="1"/>
  <c r="D355" i="1"/>
  <c r="G355" i="1" s="1"/>
  <c r="D639" i="4"/>
  <c r="F430" i="4"/>
  <c r="C424" i="1"/>
  <c r="H565" i="1"/>
  <c r="G565" i="1"/>
  <c r="B348" i="9"/>
  <c r="E347" i="9"/>
  <c r="F6" i="4"/>
  <c r="H11" i="3" l="1"/>
  <c r="I11" i="3" s="1"/>
  <c r="D423" i="4"/>
  <c r="D300" i="4"/>
  <c r="C296" i="1" s="1"/>
  <c r="G296" i="1" s="1"/>
  <c r="D301" i="4"/>
  <c r="C295" i="1"/>
  <c r="F299" i="4"/>
  <c r="F300" i="4"/>
  <c r="E643" i="4"/>
  <c r="E424" i="4"/>
  <c r="D417" i="1"/>
  <c r="H417" i="1" s="1"/>
  <c r="F640" i="4"/>
  <c r="C634" i="1"/>
  <c r="G1074" i="1"/>
  <c r="H1074" i="1"/>
  <c r="H413" i="1"/>
  <c r="G413" i="1"/>
  <c r="G417" i="1"/>
  <c r="G2" i="1"/>
  <c r="H412" i="1"/>
  <c r="G412" i="1"/>
  <c r="H299" i="9"/>
  <c r="E299" i="9" s="1"/>
  <c r="D1011" i="1"/>
  <c r="H1011" i="1" s="1"/>
  <c r="K3" i="9"/>
  <c r="I9" i="3"/>
  <c r="H355" i="1"/>
  <c r="G1011" i="1"/>
  <c r="H296" i="1"/>
  <c r="H424" i="1"/>
  <c r="G424" i="1"/>
  <c r="F639" i="4"/>
  <c r="C633" i="1"/>
  <c r="H529" i="1"/>
  <c r="G529" i="1"/>
  <c r="F418" i="4"/>
  <c r="F422" i="4"/>
  <c r="F643" i="4"/>
  <c r="C637" i="1"/>
  <c r="G1180" i="1"/>
  <c r="H1180" i="1"/>
  <c r="N3" i="9"/>
  <c r="E644" i="4"/>
  <c r="E425" i="4"/>
  <c r="D420" i="1" s="1"/>
  <c r="D418" i="1"/>
  <c r="H20" i="9"/>
  <c r="F6" i="5"/>
  <c r="G306" i="9"/>
  <c r="E306" i="9" s="1"/>
  <c r="B306" i="9" s="1"/>
  <c r="C297" i="1" l="1"/>
  <c r="F301" i="4"/>
  <c r="D644" i="4"/>
  <c r="F644" i="4" s="1"/>
  <c r="F423" i="4"/>
  <c r="G20" i="9"/>
  <c r="E20" i="9" s="1"/>
  <c r="B20" i="9" s="1"/>
  <c r="D424" i="4"/>
  <c r="D425" i="4"/>
  <c r="C418" i="1"/>
  <c r="G418" i="1" s="1"/>
  <c r="H295" i="1"/>
  <c r="G295" i="1"/>
  <c r="H8" i="3"/>
  <c r="M3" i="9" s="1"/>
  <c r="E646" i="4"/>
  <c r="D638" i="1"/>
  <c r="H633" i="1"/>
  <c r="G633" i="1"/>
  <c r="B299" i="9"/>
  <c r="D419" i="1"/>
  <c r="H634" i="1"/>
  <c r="G634" i="1"/>
  <c r="E645" i="4"/>
  <c r="D637" i="1"/>
  <c r="G637" i="1" s="1"/>
  <c r="F424" i="4" l="1"/>
  <c r="C419" i="1"/>
  <c r="H418" i="1"/>
  <c r="F425" i="4"/>
  <c r="C420" i="1"/>
  <c r="D646" i="4"/>
  <c r="D645" i="4"/>
  <c r="C638" i="1"/>
  <c r="H638" i="1" s="1"/>
  <c r="H297" i="1"/>
  <c r="G297" i="1"/>
  <c r="H637" i="1"/>
  <c r="G638" i="1"/>
  <c r="D639" i="1"/>
  <c r="H334" i="9"/>
  <c r="G334" i="9"/>
  <c r="E650" i="4"/>
  <c r="D640" i="1"/>
  <c r="F645" i="4"/>
  <c r="D650" i="4" l="1"/>
  <c r="C640" i="1"/>
  <c r="H640" i="1" s="1"/>
  <c r="F646" i="4"/>
  <c r="G640" i="1"/>
  <c r="C639" i="1"/>
  <c r="G639" i="1" s="1"/>
  <c r="G420" i="1"/>
  <c r="H420" i="1"/>
  <c r="G419" i="1"/>
  <c r="H419" i="1"/>
  <c r="I19" i="3"/>
  <c r="D643" i="1"/>
  <c r="I20" i="3"/>
  <c r="D644" i="1"/>
  <c r="E334" i="9"/>
  <c r="H639" i="1" l="1"/>
  <c r="H19" i="3"/>
  <c r="F649" i="4"/>
  <c r="C643" i="1"/>
  <c r="H643" i="1" s="1"/>
  <c r="G297" i="9"/>
  <c r="E297" i="9" s="1"/>
  <c r="B297" i="9" s="1"/>
  <c r="H20" i="3"/>
  <c r="F650" i="4"/>
  <c r="C644" i="1"/>
  <c r="H644" i="1" s="1"/>
  <c r="B334" i="9"/>
  <c r="E298" i="9"/>
  <c r="I8" i="3" s="1"/>
  <c r="G644" i="1" l="1"/>
  <c r="G643" i="1"/>
  <c r="H7" i="3"/>
  <c r="J3" i="9" s="1"/>
  <c r="G295" i="9" s="1"/>
  <c r="L16" i="9" l="1"/>
  <c r="G21" i="9"/>
  <c r="J12" i="9"/>
  <c r="G17" i="9"/>
  <c r="K7" i="9"/>
  <c r="G22" i="9"/>
  <c r="I7" i="9"/>
  <c r="I8" i="9"/>
  <c r="J11" i="9"/>
  <c r="I13" i="9"/>
  <c r="G18" i="9"/>
  <c r="J13" i="9"/>
  <c r="H16" i="9"/>
  <c r="K9" i="9"/>
  <c r="K13" i="9"/>
  <c r="I12" i="9"/>
  <c r="J5" i="9"/>
  <c r="H15" i="9"/>
  <c r="J7" i="9"/>
  <c r="M16" i="9"/>
  <c r="J10" i="9"/>
  <c r="I5" i="9"/>
  <c r="H295" i="9"/>
  <c r="E295" i="9" s="1"/>
  <c r="E23" i="9" s="1"/>
  <c r="I7" i="3" s="1"/>
  <c r="I17" i="9"/>
  <c r="J9" i="9"/>
  <c r="H17" i="9"/>
  <c r="G15" i="9"/>
  <c r="I11" i="9"/>
  <c r="J8" i="9"/>
  <c r="K5" i="9"/>
  <c r="H22" i="9"/>
  <c r="M15" i="9"/>
  <c r="K10" i="9"/>
  <c r="K6" i="9"/>
  <c r="H21" i="9"/>
  <c r="G16" i="9"/>
  <c r="K12" i="9"/>
  <c r="K8" i="9"/>
  <c r="I6" i="9"/>
  <c r="J17" i="9"/>
  <c r="L15" i="9"/>
  <c r="K11" i="9"/>
  <c r="I9" i="9"/>
  <c r="J6" i="9"/>
  <c r="H18" i="9"/>
  <c r="L293" i="9"/>
  <c r="F293" i="9" s="1"/>
  <c r="B293" i="9" s="1"/>
  <c r="E10" i="9"/>
  <c r="B10" i="9" s="1"/>
  <c r="F16" i="9" l="1"/>
  <c r="E21" i="9"/>
  <c r="B21" i="9" s="1"/>
  <c r="E12" i="9"/>
  <c r="B12" i="9" s="1"/>
  <c r="E6" i="9"/>
  <c r="B6" i="9" s="1"/>
  <c r="E16" i="9"/>
  <c r="B16" i="9" s="1"/>
  <c r="E5" i="9"/>
  <c r="B5" i="9" s="1"/>
  <c r="E15" i="9"/>
  <c r="E22" i="9"/>
  <c r="B22" i="9" s="1"/>
  <c r="E13" i="9"/>
  <c r="B13" i="9" s="1"/>
  <c r="E7" i="9"/>
  <c r="B7" i="9" s="1"/>
  <c r="E11" i="9"/>
  <c r="B11" i="9" s="1"/>
  <c r="E18" i="9"/>
  <c r="B18" i="9" s="1"/>
  <c r="F23" i="9"/>
  <c r="E9" i="9"/>
  <c r="B9" i="9" s="1"/>
  <c r="E8" i="9"/>
  <c r="B8" i="9" s="1"/>
  <c r="B295" i="9"/>
  <c r="F15" i="9"/>
  <c r="F14" i="9" s="1"/>
  <c r="E17" i="9"/>
  <c r="B17" i="9" s="1"/>
  <c r="F3" i="9" l="1"/>
  <c r="E14" i="9"/>
  <c r="I13" i="3" s="1"/>
  <c r="E4" i="9"/>
  <c r="B15" i="9"/>
  <c r="E3" i="9" l="1"/>
</calcChain>
</file>

<file path=xl/sharedStrings.xml><?xml version="1.0" encoding="utf-8"?>
<sst xmlns="http://schemas.openxmlformats.org/spreadsheetml/2006/main" count="4733" uniqueCount="3656">
  <si>
    <t>Obveznik:</t>
  </si>
  <si>
    <t>33976 - DOM ZDRAVLJA ZADARSKE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</si>
  <si>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</si>
  <si>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</si>
  <si>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</si>
  <si>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</si>
  <si>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</si>
  <si>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</si>
  <si>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</si>
  <si>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</si>
  <si>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</si>
  <si>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</si>
  <si>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</si>
  <si>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</si>
  <si>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</si>
  <si>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</si>
  <si>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</si>
  <si>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</si>
  <si>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</si>
  <si>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</si>
  <si>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</si>
  <si>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</si>
  <si>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</si>
  <si>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</si>
  <si>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</si>
  <si>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</si>
  <si>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</si>
  <si>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</si>
  <si>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</si>
  <si>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</si>
  <si>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</si>
  <si>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</si>
  <si>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</si>
  <si>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</si>
  <si>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</si>
  <si>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</si>
  <si>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</si>
  <si>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</si>
  <si>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</si>
  <si>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</si>
  <si>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</si>
  <si>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</si>
  <si>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</si>
  <si>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</si>
  <si>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</si>
  <si>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</si>
  <si>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</si>
  <si>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</si>
  <si>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</si>
  <si>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</si>
  <si>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</si>
  <si>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</si>
  <si>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</si>
  <si>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</si>
  <si>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</si>
  <si>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</si>
  <si>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</si>
  <si>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</si>
  <si>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</si>
  <si>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</si>
  <si>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</si>
  <si>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</si>
  <si>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</si>
  <si>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</si>
  <si>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</si>
  <si>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</si>
  <si>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</si>
  <si>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</si>
  <si>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</si>
  <si>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</si>
  <si>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</si>
  <si>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</si>
  <si>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</si>
  <si>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</si>
  <si>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</si>
  <si>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</si>
  <si>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</si>
  <si>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</si>
  <si>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</si>
  <si>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</si>
  <si>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</si>
  <si>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</si>
  <si>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</si>
  <si>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</si>
  <si>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</si>
  <si>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</si>
  <si>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</si>
  <si>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</si>
  <si>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</si>
  <si>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</si>
  <si>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</si>
  <si>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</si>
  <si>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</si>
  <si>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</si>
  <si>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</si>
  <si>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</si>
  <si>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</si>
  <si>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</si>
  <si>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</si>
  <si>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</si>
  <si>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</si>
  <si>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</si>
  <si>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</si>
  <si>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</si>
  <si>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</si>
  <si>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</si>
  <si>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</si>
  <si>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</si>
  <si>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</si>
  <si>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</si>
  <si>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</si>
  <si>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</si>
  <si>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</si>
  <si>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</si>
  <si>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</si>
  <si>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</si>
  <si>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</si>
  <si>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</si>
  <si>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</si>
  <si>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</si>
  <si>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</si>
  <si>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</si>
  <si>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</si>
  <si>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</si>
  <si>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</si>
  <si>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</si>
  <si>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</si>
  <si>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</si>
  <si>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</si>
  <si>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</si>
  <si>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</si>
  <si>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</si>
  <si>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</si>
  <si>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</si>
  <si>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</si>
  <si>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</si>
  <si>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</si>
  <si>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</si>
  <si>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</si>
  <si>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</si>
  <si>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</si>
  <si>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</si>
  <si>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</si>
  <si>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</si>
  <si>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</si>
  <si>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</si>
  <si>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</si>
  <si>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</si>
  <si>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</si>
  <si>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</si>
  <si>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</si>
  <si>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</si>
  <si>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</si>
  <si>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</si>
  <si>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</si>
  <si>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</si>
  <si>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</si>
  <si>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</si>
  <si>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</si>
  <si>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</si>
  <si>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</si>
  <si>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</si>
  <si>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</si>
  <si>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</si>
  <si>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</si>
  <si>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</si>
  <si>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</si>
  <si>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</si>
  <si>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</si>
  <si>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</si>
  <si>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</si>
  <si>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</si>
  <si>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</si>
  <si>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</si>
  <si>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</si>
  <si>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</si>
  <si>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</si>
  <si>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</si>
  <si>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</si>
  <si>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</si>
  <si>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</si>
  <si>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</si>
  <si>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</si>
  <si>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</si>
  <si>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</si>
  <si>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</si>
  <si>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</si>
  <si>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</si>
  <si>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</si>
  <si>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</si>
  <si>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</si>
  <si>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</si>
  <si>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</si>
  <si>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</si>
  <si>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</si>
  <si>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</si>
  <si>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</si>
  <si>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</si>
  <si>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</si>
  <si>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</si>
  <si>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</si>
  <si>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</si>
  <si>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</si>
  <si>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</si>
  <si>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</si>
  <si>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</si>
  <si>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</si>
  <si>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</si>
  <si>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</si>
  <si>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</si>
  <si>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</si>
  <si>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</si>
  <si>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</si>
  <si>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</si>
  <si>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</si>
  <si>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</si>
  <si>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</si>
  <si>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</si>
  <si>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</si>
  <si>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</si>
  <si>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</si>
  <si>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</si>
  <si>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</si>
  <si>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</si>
  <si>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</si>
  <si>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</si>
  <si>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</si>
  <si>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</si>
  <si>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</si>
  <si>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</si>
  <si>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</si>
  <si>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</si>
  <si>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</si>
  <si>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</si>
  <si>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</si>
  <si>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</si>
  <si>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</si>
  <si>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</si>
  <si>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</si>
  <si>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</si>
  <si>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</si>
  <si>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</si>
  <si>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</si>
  <si>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</si>
  <si>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</si>
  <si>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</si>
  <si>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</si>
  <si>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</si>
  <si>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</si>
  <si>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</si>
  <si>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</si>
  <si>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</si>
  <si>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</si>
  <si>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</si>
  <si>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</si>
  <si>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</si>
  <si>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</si>
  <si>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</si>
  <si>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</si>
  <si>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</si>
  <si>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</si>
  <si>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</si>
  <si>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</si>
  <si>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</si>
  <si>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</si>
  <si>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</si>
  <si>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</si>
  <si>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</si>
  <si>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</si>
  <si>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</si>
  <si>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</si>
  <si>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</si>
  <si>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</si>
  <si>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</si>
  <si>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</si>
  <si>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</si>
  <si>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</si>
  <si>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</si>
  <si>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</si>
  <si>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</si>
  <si>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</si>
  <si>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</si>
  <si>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</si>
  <si>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</si>
  <si>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</si>
  <si>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</si>
  <si>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</si>
  <si>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</si>
  <si>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</si>
  <si>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</si>
  <si>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</si>
  <si>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</si>
  <si>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</si>
  <si>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</si>
  <si>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</si>
  <si>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</si>
  <si>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</si>
  <si>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</si>
  <si>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</si>
  <si>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</si>
  <si>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</si>
  <si>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</si>
  <si>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</si>
  <si>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</si>
  <si>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</si>
  <si>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</si>
  <si>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</si>
  <si>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</si>
  <si>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</si>
  <si>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</si>
  <si>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</si>
  <si>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</si>
  <si>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</si>
  <si>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</si>
  <si>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</si>
  <si>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</si>
  <si>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</si>
  <si>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</si>
  <si>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</si>
  <si>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</si>
  <si>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</si>
  <si>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</si>
  <si>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</si>
  <si>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</si>
  <si>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</si>
  <si>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</si>
  <si>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</si>
  <si>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</si>
  <si>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</si>
  <si>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</si>
  <si>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</si>
  <si>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</si>
  <si>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</si>
  <si>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</si>
  <si>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</si>
  <si>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</si>
  <si>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</si>
  <si>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</si>
  <si>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</si>
  <si>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</si>
  <si>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</si>
  <si>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</si>
  <si>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</si>
  <si>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</si>
  <si>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</si>
  <si>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</si>
  <si>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</si>
  <si>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</si>
  <si>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</si>
  <si>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</si>
  <si>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</si>
  <si>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</si>
  <si>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</si>
  <si>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</si>
  <si>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</si>
  <si>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</si>
  <si>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</si>
  <si>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</si>
  <si>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</si>
  <si>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</si>
  <si>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</si>
  <si>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</si>
  <si>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</si>
  <si>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</si>
  <si>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</si>
  <si>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</si>
  <si>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</si>
  <si>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</si>
  <si>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</si>
  <si>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</si>
  <si>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</si>
  <si>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</si>
  <si>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</si>
  <si>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</si>
  <si>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</si>
  <si>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</si>
  <si>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</si>
  <si>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</si>
  <si>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</si>
  <si>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</si>
  <si>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</si>
  <si>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</si>
  <si>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</si>
  <si>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</si>
  <si>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</si>
  <si>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</si>
  <si>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</si>
  <si>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</si>
  <si>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</si>
  <si>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</si>
  <si>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</si>
  <si>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</si>
  <si>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</si>
  <si>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</si>
  <si>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</si>
  <si>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</si>
  <si>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</si>
  <si>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</si>
  <si>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</si>
  <si>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</si>
  <si>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</si>
  <si>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</si>
  <si>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</si>
  <si>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</si>
  <si>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</si>
  <si>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</si>
  <si>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</si>
  <si>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</si>
  <si>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</si>
  <si>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</si>
  <si>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</si>
  <si>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</si>
  <si>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</si>
  <si>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</si>
  <si>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</si>
  <si>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</si>
  <si>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</si>
  <si>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</si>
  <si>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</si>
  <si>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</si>
  <si>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</si>
  <si>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</si>
  <si>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</si>
  <si>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</si>
  <si>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</si>
  <si>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</si>
  <si>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</si>
  <si>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</si>
  <si>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</si>
  <si>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</si>
  <si>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</si>
  <si>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</si>
  <si>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</si>
  <si>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</si>
  <si>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</si>
  <si>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</si>
  <si>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</si>
  <si>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</si>
  <si>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</si>
  <si>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</si>
  <si>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</si>
  <si>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</si>
  <si>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</si>
  <si>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</si>
  <si>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</si>
  <si>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</si>
  <si>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</si>
  <si>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</si>
  <si>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</si>
  <si>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</si>
  <si>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</si>
  <si>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</si>
  <si>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</si>
  <si>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</si>
  <si>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</si>
  <si>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</si>
  <si>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</si>
  <si>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</si>
  <si>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</si>
  <si>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</si>
  <si>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</si>
  <si>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</si>
  <si>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</si>
  <si>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</si>
  <si>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</si>
  <si>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</si>
  <si>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</si>
  <si>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</si>
  <si>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</si>
  <si>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</si>
  <si>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</si>
  <si>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</si>
  <si>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</si>
  <si>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</si>
  <si>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</si>
  <si>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</si>
  <si>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</si>
  <si>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</si>
  <si>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</si>
  <si>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</si>
  <si>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</si>
  <si>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</si>
  <si>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</si>
  <si>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</si>
  <si>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</si>
  <si>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</si>
  <si>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</si>
  <si>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</si>
  <si>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</si>
  <si>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</si>
  <si>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</si>
  <si>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</si>
  <si>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</si>
  <si>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</si>
  <si>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</si>
  <si>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</si>
  <si>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</si>
  <si>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</si>
  <si>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</si>
  <si>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</si>
  <si>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</si>
  <si>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</si>
  <si>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</si>
  <si>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</si>
  <si>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</si>
  <si>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</si>
  <si>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</si>
  <si>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</si>
  <si>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</si>
  <si>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</si>
  <si>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</si>
  <si>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</si>
  <si>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</si>
  <si>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</si>
  <si>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</si>
  <si>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</si>
  <si>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</si>
  <si>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</si>
  <si>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</si>
  <si>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</si>
  <si>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</si>
  <si>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</si>
  <si>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</si>
  <si>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</si>
  <si>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</si>
  <si>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</si>
  <si>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</si>
  <si>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</si>
  <si>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</si>
  <si>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</si>
  <si>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</si>
  <si>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</si>
  <si>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</si>
  <si>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</si>
  <si>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</si>
  <si>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</si>
  <si>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</si>
  <si>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</si>
  <si>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</si>
  <si>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</si>
  <si>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</si>
  <si>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</si>
  <si>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</si>
  <si>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</si>
  <si>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</si>
  <si>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</si>
  <si>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</si>
  <si>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</si>
  <si>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</si>
  <si>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</si>
  <si>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</si>
  <si>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</si>
  <si>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</si>
  <si>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</si>
  <si>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</si>
  <si>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</si>
  <si>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</si>
  <si>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</si>
  <si>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</si>
  <si>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</si>
  <si>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</si>
  <si>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</si>
  <si>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</si>
  <si>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</si>
  <si>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</si>
  <si>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</si>
  <si>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</si>
  <si>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</si>
  <si>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</si>
  <si>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</si>
  <si>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</si>
  <si>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</si>
  <si>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</si>
  <si>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</si>
  <si>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</si>
  <si>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</si>
  <si>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</si>
  <si>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</si>
  <si>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</si>
  <si>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</si>
  <si>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</si>
  <si>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</si>
  <si>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</si>
  <si>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</si>
  <si>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</si>
  <si>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</si>
  <si>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</si>
  <si>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</si>
  <si>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</si>
  <si>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</si>
  <si>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</si>
  <si>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</si>
  <si>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</si>
  <si>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</si>
  <si>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</si>
  <si>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</si>
  <si>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</si>
  <si>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</si>
  <si>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</si>
  <si>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</si>
  <si>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</si>
  <si>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</si>
  <si>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</si>
  <si>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</si>
  <si>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</si>
  <si>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</si>
  <si>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</si>
  <si>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</si>
  <si>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</si>
  <si>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</si>
  <si>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</si>
  <si>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</si>
  <si>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</si>
  <si>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</si>
  <si>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</si>
  <si>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</si>
  <si>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</si>
  <si>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</si>
  <si>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</si>
  <si>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</si>
  <si>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</si>
  <si>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</si>
  <si>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</si>
  <si>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</si>
  <si>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</si>
  <si>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</si>
  <si>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</si>
  <si>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</si>
  <si>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</si>
  <si>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</si>
  <si>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</si>
  <si>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</si>
  <si>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</si>
  <si>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</si>
  <si>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</si>
  <si>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</si>
  <si>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</si>
  <si>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</si>
  <si>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</si>
  <si>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</si>
  <si>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</si>
  <si>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</si>
  <si>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</si>
  <si>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</si>
  <si>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</si>
  <si>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</si>
  <si>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</si>
  <si>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</si>
  <si>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</si>
  <si>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</si>
  <si>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</si>
  <si>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</si>
  <si>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</si>
  <si>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</si>
  <si>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</si>
  <si>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</si>
  <si>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</si>
  <si>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</si>
  <si>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</si>
  <si>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</si>
  <si>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</si>
  <si>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</si>
  <si>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</si>
  <si>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</si>
  <si>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</si>
  <si>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</si>
  <si>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</si>
  <si>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</si>
  <si>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</si>
  <si>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</si>
  <si>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</si>
  <si>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</si>
  <si>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</si>
  <si>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</si>
  <si>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</si>
  <si>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</si>
  <si>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</si>
  <si>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</si>
  <si>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</si>
  <si>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</si>
  <si>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</si>
  <si>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</si>
  <si>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</si>
  <si>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</si>
  <si>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</si>
  <si>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</si>
  <si>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</si>
  <si>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</si>
  <si>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</si>
  <si>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</si>
  <si>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</si>
  <si>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</si>
  <si>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</si>
  <si>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</si>
  <si>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</si>
  <si>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</si>
  <si>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</si>
  <si>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</si>
  <si>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</si>
  <si>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</si>
  <si>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</si>
  <si>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</si>
  <si>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</si>
  <si>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</si>
  <si>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</si>
  <si>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</si>
  <si>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</si>
  <si>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</si>
  <si>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</si>
  <si>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</si>
  <si>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</si>
  <si>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</si>
  <si>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</si>
  <si>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</si>
  <si>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</si>
  <si>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</si>
  <si>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</si>
  <si>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</si>
  <si>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</si>
  <si>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</si>
  <si>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</si>
  <si>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</si>
  <si>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</si>
  <si>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</si>
  <si>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</si>
  <si>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</si>
  <si>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</si>
  <si>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</si>
  <si>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</si>
  <si>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</si>
  <si>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</si>
  <si>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</si>
  <si>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</si>
  <si>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</si>
  <si>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</si>
  <si>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</si>
  <si>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</si>
  <si>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</si>
  <si>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</si>
  <si>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</si>
  <si>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</si>
  <si>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</si>
  <si>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</si>
  <si>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</si>
  <si>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</si>
  <si>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</si>
  <si>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</si>
  <si>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</si>
  <si>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</si>
  <si>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</si>
  <si>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</si>
  <si>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</si>
  <si>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</si>
  <si>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</si>
  <si>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</si>
  <si>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</si>
  <si>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</si>
  <si>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</si>
  <si>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</si>
  <si>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</si>
  <si>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</si>
  <si>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</si>
  <si>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</si>
  <si>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</si>
  <si>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</si>
  <si>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</si>
  <si>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</si>
  <si>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</si>
  <si>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</si>
  <si>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</si>
  <si>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</si>
  <si>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</si>
  <si>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</si>
  <si>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</si>
  <si>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</si>
  <si>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</si>
  <si>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</si>
  <si>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</si>
  <si>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</si>
  <si>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</si>
  <si>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</si>
  <si>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</si>
  <si>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</si>
  <si>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</si>
  <si>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</si>
  <si>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</si>
  <si>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</si>
  <si>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</si>
  <si>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</si>
  <si>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</si>
  <si>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</si>
  <si>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</si>
  <si>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</si>
  <si>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</si>
  <si>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</si>
  <si>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</si>
  <si>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</si>
  <si>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</si>
  <si>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</si>
  <si>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</si>
  <si>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</si>
  <si>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</si>
  <si>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</si>
  <si>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</si>
  <si>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</si>
  <si>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</si>
  <si>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</si>
  <si>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</si>
  <si>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</si>
  <si>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</si>
  <si>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</si>
  <si>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</si>
  <si>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</si>
  <si>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</si>
  <si>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</si>
  <si>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</si>
  <si>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</si>
  <si>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</si>
  <si>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</si>
  <si>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</si>
  <si>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</si>
  <si>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</si>
  <si>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</si>
  <si>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</si>
  <si>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</si>
  <si>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</si>
  <si>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</si>
  <si>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</si>
  <si>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</si>
  <si>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</si>
  <si>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</si>
  <si>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</si>
  <si>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</si>
  <si>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</si>
  <si>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</si>
  <si>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</si>
  <si>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</si>
  <si>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</si>
  <si>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</si>
  <si>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</si>
  <si>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</si>
  <si>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</si>
  <si>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</si>
  <si>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</si>
  <si>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</si>
  <si>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</si>
  <si>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</si>
  <si>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</si>
  <si>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</si>
  <si>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</si>
  <si>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</si>
  <si>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</si>
  <si>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</si>
  <si>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</si>
  <si>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</si>
  <si>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</si>
  <si>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</si>
  <si>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</si>
  <si>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</si>
  <si>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</si>
  <si>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</si>
  <si>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</si>
  <si>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</si>
  <si>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</si>
  <si>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</si>
  <si>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</si>
  <si>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</si>
  <si>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</si>
  <si>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</si>
  <si>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</si>
  <si>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</si>
  <si>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</si>
  <si>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</si>
  <si>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</si>
  <si>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</si>
  <si>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</si>
  <si>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</si>
  <si>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</si>
  <si>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</si>
  <si>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</si>
  <si>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</si>
  <si>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</si>
  <si>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</si>
  <si>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</si>
  <si>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</si>
  <si>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</si>
  <si>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</si>
  <si>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</si>
  <si>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</si>
  <si>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</si>
  <si>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</si>
  <si>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</si>
  <si>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</si>
  <si>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</si>
  <si>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</si>
  <si>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</si>
  <si>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</si>
  <si>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</si>
  <si>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</si>
  <si>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</si>
  <si>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</si>
  <si>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</si>
  <si>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</si>
  <si>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</si>
  <si>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</si>
  <si>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</si>
  <si>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</si>
  <si>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</si>
  <si>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</si>
  <si>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</si>
  <si>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</si>
  <si>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</si>
  <si>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</si>
  <si>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</si>
  <si>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</si>
  <si>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</si>
  <si>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</si>
  <si>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</si>
  <si>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</si>
  <si>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</si>
  <si>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</si>
  <si>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</si>
  <si>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</si>
  <si>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</si>
  <si>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</si>
  <si>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</si>
  <si>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</si>
  <si>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</si>
  <si>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</si>
  <si>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</si>
  <si>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</si>
  <si>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</si>
  <si>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</si>
  <si>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</si>
  <si>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</si>
  <si>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</si>
  <si>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</si>
  <si>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</si>
  <si>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</si>
  <si>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</si>
  <si>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</si>
  <si>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</si>
  <si>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</si>
  <si>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</si>
  <si>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</si>
  <si>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</si>
  <si>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</si>
  <si>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</si>
  <si>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</si>
  <si>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</si>
  <si>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</si>
  <si>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</si>
  <si>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</si>
  <si>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</si>
  <si>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</si>
  <si>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</si>
  <si>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</si>
  <si>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</si>
  <si>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</si>
  <si>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</si>
  <si>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</si>
  <si>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</si>
  <si>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</si>
  <si>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</si>
  <si>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</si>
  <si>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</si>
  <si>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</si>
  <si>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</si>
  <si>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</si>
  <si>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</si>
  <si>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</si>
  <si>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</si>
  <si>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</si>
  <si>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</si>
  <si>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</si>
  <si>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</si>
  <si>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</si>
  <si>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</si>
  <si>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</si>
  <si>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</si>
  <si>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</si>
  <si>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</si>
  <si>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</si>
  <si>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</si>
  <si>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</si>
  <si>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</si>
  <si>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</si>
  <si>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</si>
  <si>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</si>
  <si>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</si>
  <si>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</si>
  <si>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</si>
  <si>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</si>
  <si>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</si>
  <si>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</si>
  <si>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</si>
  <si>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</si>
  <si>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</si>
  <si>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</si>
  <si>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</si>
  <si>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</si>
  <si>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</si>
  <si>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</si>
  <si>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</si>
  <si>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</si>
  <si>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</si>
  <si>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</si>
  <si>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</si>
  <si>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</si>
  <si>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</si>
  <si>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</si>
  <si>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</si>
  <si>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</si>
  <si>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</si>
  <si>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</si>
  <si>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</si>
  <si>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</si>
  <si>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</si>
  <si>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</si>
  <si>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</si>
  <si>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</si>
  <si>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</si>
  <si>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</si>
  <si>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</si>
  <si>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</si>
  <si>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</si>
  <si>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</si>
  <si>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</si>
  <si>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</si>
  <si>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</si>
  <si>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</si>
  <si>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</si>
  <si>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</si>
  <si>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</si>
  <si>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</si>
  <si>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</si>
  <si>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</si>
  <si>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</si>
  <si>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</si>
  <si>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</si>
  <si>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</si>
  <si>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</si>
  <si>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</si>
  <si>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</si>
  <si>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</si>
  <si>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</si>
  <si>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</si>
  <si>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</si>
  <si>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</si>
  <si>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</si>
  <si>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</si>
  <si>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</si>
  <si>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</si>
  <si>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</si>
  <si>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</si>
  <si>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</si>
  <si>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</si>
  <si>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</si>
  <si>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</si>
  <si>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</si>
  <si>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</si>
  <si>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</si>
  <si>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</si>
  <si>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</si>
  <si>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</si>
  <si>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</si>
  <si>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</si>
  <si>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</si>
  <si>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</si>
  <si>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</si>
  <si>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</si>
  <si>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</si>
  <si>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</si>
  <si>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</si>
  <si>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</si>
  <si>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</si>
  <si>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</si>
  <si>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</si>
  <si>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</si>
  <si>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</si>
  <si>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</si>
  <si>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</si>
  <si>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</si>
  <si>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</si>
  <si>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</si>
  <si>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</si>
  <si>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</si>
  <si>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</si>
  <si>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</si>
  <si>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</si>
  <si>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</si>
  <si>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</si>
  <si>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</si>
  <si>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</si>
  <si>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</si>
  <si>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</si>
  <si>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</si>
  <si>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</si>
  <si>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</si>
  <si>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</si>
  <si>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</si>
  <si>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</si>
  <si>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</si>
  <si>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</si>
  <si>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</si>
  <si>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</si>
  <si>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</si>
  <si>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</si>
  <si>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</si>
  <si>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</si>
  <si>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</si>
  <si>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</si>
  <si>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</si>
  <si>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</si>
  <si>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</si>
  <si>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</si>
  <si>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</si>
  <si>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</si>
  <si>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</si>
  <si>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</si>
  <si>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</si>
  <si>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</si>
  <si>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</si>
  <si>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</si>
  <si>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</si>
  <si>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</si>
  <si>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</si>
  <si>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</si>
  <si>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</si>
  <si>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</si>
  <si>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</si>
  <si>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</si>
  <si>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</si>
  <si>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</si>
  <si>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</si>
  <si>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</si>
  <si>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</si>
  <si>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</si>
  <si>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</si>
  <si>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</si>
  <si>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</si>
  <si>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</si>
  <si>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</si>
  <si>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</si>
  <si>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</si>
  <si>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</si>
  <si>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</si>
  <si>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</si>
  <si>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</si>
  <si>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</si>
  <si>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</si>
  <si>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</si>
  <si>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</si>
  <si>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</si>
  <si>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</si>
  <si>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</si>
  <si>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</si>
  <si>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</si>
  <si>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</si>
  <si>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</si>
  <si>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</si>
  <si>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</si>
  <si>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</si>
  <si>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</si>
  <si>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</si>
  <si>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</si>
  <si>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</si>
  <si>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</si>
  <si>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</si>
  <si>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</si>
  <si>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</si>
  <si>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</si>
  <si>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</si>
  <si>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</si>
  <si>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</si>
  <si>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</si>
  <si>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</si>
  <si>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</si>
  <si>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</si>
  <si>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</si>
  <si>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</si>
  <si>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</si>
  <si>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</si>
  <si>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</si>
  <si>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</si>
  <si>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</si>
  <si>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</si>
  <si>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</si>
  <si>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</si>
  <si>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</si>
  <si>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</si>
  <si>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</si>
  <si>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</si>
  <si>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</si>
  <si>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</si>
  <si>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</si>
  <si>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</si>
  <si>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</si>
  <si>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</si>
  <si>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</si>
  <si>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</si>
  <si>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</si>
  <si>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</si>
  <si>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</si>
  <si>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</si>
  <si>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</si>
  <si>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</si>
  <si>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</si>
  <si>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</si>
  <si>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</si>
  <si>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</si>
  <si>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</si>
  <si>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</si>
  <si>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</si>
  <si>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</si>
  <si>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</si>
  <si>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</si>
  <si>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</si>
  <si>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</si>
  <si>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</si>
  <si>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</si>
  <si>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</si>
  <si>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</si>
  <si>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</si>
  <si>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</si>
  <si>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</si>
  <si>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</si>
  <si>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</si>
  <si>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</si>
  <si>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</si>
  <si>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</si>
  <si>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</si>
  <si>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</si>
  <si>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</si>
  <si>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</si>
  <si>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</si>
  <si>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</si>
  <si>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</si>
  <si>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</si>
  <si>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</si>
  <si>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</si>
  <si>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</si>
  <si>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</si>
  <si>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</si>
  <si>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</si>
  <si>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</si>
  <si>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</si>
  <si>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</si>
  <si>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</si>
  <si>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</si>
  <si>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</si>
  <si>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</si>
  <si>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</si>
  <si>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</si>
  <si>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</si>
  <si>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</si>
  <si>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</si>
  <si>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</si>
  <si>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</si>
  <si>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</si>
  <si>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</si>
  <si>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</si>
  <si>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</si>
  <si>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</si>
  <si>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</si>
  <si>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</si>
  <si>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</si>
  <si>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</si>
  <si>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</si>
  <si>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</si>
  <si>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</si>
  <si>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</si>
  <si>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</si>
  <si>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</si>
  <si>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</si>
  <si>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</si>
  <si>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</si>
  <si>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</si>
  <si>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</si>
  <si>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</si>
  <si>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</si>
  <si>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</si>
  <si>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</si>
  <si>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</si>
  <si>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</si>
  <si>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</si>
  <si>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</si>
  <si>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</si>
  <si>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</si>
  <si>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</si>
  <si>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</si>
  <si>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</si>
  <si>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</si>
  <si>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</si>
  <si>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</si>
  <si>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</si>
  <si>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</si>
  <si>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</si>
  <si>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</si>
  <si>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</si>
  <si>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</si>
  <si>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</si>
  <si>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</si>
  <si>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</si>
  <si>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</si>
  <si>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</si>
  <si>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</si>
  <si>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</si>
  <si>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</si>
  <si>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</si>
  <si>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</si>
  <si>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</si>
  <si>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</si>
  <si>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</si>
  <si>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</si>
  <si>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</si>
  <si>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</si>
  <si>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</si>
  <si>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</si>
  <si>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</si>
  <si>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</si>
  <si>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</si>
  <si>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</si>
  <si>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</si>
  <si>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</si>
  <si>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</si>
  <si>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</si>
  <si>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</si>
  <si>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</si>
  <si>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</si>
  <si>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</si>
  <si>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</si>
  <si>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</si>
  <si>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</si>
  <si>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</si>
  <si>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</si>
  <si>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</si>
  <si>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</si>
  <si>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</si>
  <si>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</si>
  <si>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</si>
  <si>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</si>
  <si>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</si>
  <si>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</si>
  <si>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</si>
  <si>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</si>
  <si>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</si>
  <si>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</si>
  <si>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</si>
  <si>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</si>
  <si>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</si>
  <si>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</si>
  <si>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</si>
  <si>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</si>
  <si>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</si>
  <si>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</si>
  <si>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</si>
  <si>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</si>
  <si>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</si>
  <si>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</si>
  <si>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</si>
  <si>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</si>
  <si>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</si>
  <si>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</si>
  <si>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</si>
  <si>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</si>
  <si>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</si>
  <si>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</si>
  <si>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</si>
  <si>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</si>
  <si>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</si>
  <si>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</si>
  <si>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</si>
  <si>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</si>
  <si>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</si>
  <si>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</si>
  <si>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</si>
  <si>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</si>
  <si>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</si>
  <si>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</si>
  <si>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</si>
  <si>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</si>
  <si>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</si>
  <si>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</si>
  <si>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</si>
  <si>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</si>
  <si>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</si>
  <si>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</si>
  <si>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</si>
  <si>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</si>
  <si>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</si>
  <si>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</si>
  <si>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</si>
  <si>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</si>
  <si>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</si>
  <si>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</si>
  <si>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</si>
  <si>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</si>
  <si>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</si>
  <si>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</si>
  <si>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</si>
  <si>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</si>
  <si>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</si>
  <si>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</si>
  <si>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</si>
  <si>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</si>
  <si>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</si>
  <si>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</si>
  <si>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</si>
  <si>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</si>
  <si>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</si>
  <si>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</si>
  <si>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</si>
  <si>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</si>
  <si>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</si>
  <si>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</si>
  <si>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</si>
  <si>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</si>
  <si>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</si>
  <si>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</si>
  <si>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</si>
  <si>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</si>
  <si>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</si>
  <si>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</si>
  <si>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</si>
  <si>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</si>
  <si>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</si>
  <si>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</si>
  <si>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</si>
  <si>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</si>
  <si>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</si>
  <si>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</si>
  <si>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</si>
  <si>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</si>
  <si>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</si>
  <si>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</si>
  <si>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</si>
  <si>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</si>
  <si>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</si>
  <si>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</si>
  <si>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</si>
  <si>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</si>
  <si>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</si>
  <si>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</si>
  <si>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</si>
  <si>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</si>
  <si>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</si>
  <si>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</si>
  <si>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</si>
  <si>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</si>
  <si>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</si>
  <si>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</si>
  <si>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</si>
  <si>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</si>
  <si>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</si>
  <si>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</si>
  <si>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</si>
  <si>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</si>
  <si>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</si>
  <si>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</si>
  <si>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</si>
  <si>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</si>
  <si>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</si>
  <si>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</si>
  <si>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</si>
  <si>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</si>
  <si>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</si>
  <si>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</si>
  <si>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</si>
  <si>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</si>
  <si>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</si>
  <si>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</si>
  <si>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</si>
  <si>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</si>
  <si>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</si>
  <si>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</si>
  <si>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</si>
  <si>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</si>
  <si>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</si>
  <si>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</si>
  <si>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</si>
  <si>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</si>
  <si>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</si>
  <si>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</si>
  <si>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</si>
  <si>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</si>
  <si>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</si>
  <si>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</si>
  <si>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</si>
  <si>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</si>
  <si>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</si>
  <si>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</si>
  <si>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</si>
  <si>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</si>
  <si>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</si>
  <si>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</si>
  <si>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</si>
  <si>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</si>
  <si>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</si>
  <si>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</si>
  <si>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</si>
  <si>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</si>
  <si>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</si>
  <si>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</si>
  <si>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</si>
  <si>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</si>
  <si>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</si>
  <si>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</si>
  <si>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</si>
  <si>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</si>
  <si>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</si>
  <si>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</si>
  <si>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</si>
  <si>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</si>
  <si>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</si>
  <si>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</si>
  <si>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</si>
  <si>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</si>
  <si>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</si>
  <si>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</si>
  <si>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</si>
  <si>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</si>
  <si>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</si>
  <si>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</si>
  <si>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</si>
  <si>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</si>
  <si>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</si>
  <si>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</si>
  <si>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</si>
  <si>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</si>
  <si>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</si>
  <si>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</si>
  <si>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</si>
  <si>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</si>
  <si>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</si>
  <si>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</si>
  <si>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</si>
  <si>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</si>
  <si>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</si>
  <si>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</si>
  <si>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</si>
  <si>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</si>
  <si>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</si>
  <si>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</si>
  <si>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</si>
  <si>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</si>
  <si>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</si>
  <si>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</si>
  <si>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</si>
  <si>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</si>
  <si>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</si>
  <si>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</si>
  <si>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</si>
  <si>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</si>
  <si>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</si>
  <si>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</si>
  <si>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</si>
  <si>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</si>
  <si>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</si>
  <si>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</si>
  <si>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</si>
  <si>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</si>
  <si>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</si>
  <si>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</si>
  <si>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</si>
  <si>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</si>
  <si>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</si>
  <si>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</si>
  <si>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</si>
  <si>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</si>
  <si>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</si>
  <si>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</si>
  <si>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</si>
  <si>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</si>
  <si>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</si>
  <si>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</si>
  <si>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</si>
  <si>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</si>
  <si>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</si>
  <si>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</si>
  <si>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</si>
  <si>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</si>
  <si>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</si>
  <si>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</si>
  <si>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</si>
  <si>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</si>
  <si>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</si>
  <si>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</si>
  <si>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</si>
  <si>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</si>
  <si>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</si>
  <si>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</si>
  <si>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</si>
  <si>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</si>
  <si>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</si>
  <si>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</si>
  <si>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</si>
  <si>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</si>
  <si>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</si>
  <si>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</si>
  <si>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</si>
  <si>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</si>
  <si>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</si>
  <si>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</si>
  <si>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</si>
  <si>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</si>
  <si>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</si>
  <si>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</si>
  <si>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</si>
  <si>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</si>
  <si>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</si>
  <si>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</si>
  <si>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</si>
  <si>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</si>
  <si>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</si>
  <si>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</si>
  <si>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</si>
  <si>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</si>
  <si>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</si>
  <si>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</si>
  <si>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</si>
  <si>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</si>
  <si>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</si>
  <si>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</si>
  <si>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</si>
  <si>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</si>
  <si>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</si>
  <si>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</si>
  <si>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</si>
  <si>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</si>
  <si>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</si>
  <si>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</si>
  <si>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</si>
  <si>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</si>
  <si>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</si>
  <si>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</si>
  <si>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</si>
  <si>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</si>
  <si>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</si>
  <si>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</si>
  <si>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</si>
  <si>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</si>
  <si>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</si>
  <si>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</si>
  <si>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</si>
  <si>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</si>
  <si>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</si>
  <si>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</si>
  <si>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</si>
  <si>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</si>
  <si>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</si>
  <si>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</si>
  <si>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</si>
  <si>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</si>
  <si>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</si>
  <si>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</si>
  <si>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</si>
  <si>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</si>
  <si>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</si>
  <si>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</si>
  <si>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</si>
  <si>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</si>
  <si>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</si>
  <si>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</si>
  <si>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</si>
  <si>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</si>
  <si>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</si>
  <si>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</si>
  <si>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</si>
  <si>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</si>
  <si>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</si>
  <si>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</si>
  <si>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</si>
  <si>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</si>
  <si>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</si>
  <si>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</si>
  <si>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</si>
  <si>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</si>
  <si>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</si>
  <si>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</si>
  <si>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</si>
  <si>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</si>
  <si>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</si>
  <si>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</si>
  <si>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</si>
  <si>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</si>
  <si>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</si>
  <si>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</si>
  <si>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</si>
  <si>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</si>
  <si>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</si>
  <si>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</si>
  <si>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</si>
  <si>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</si>
  <si>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</si>
  <si>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</si>
  <si>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</si>
  <si>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</si>
  <si>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</si>
  <si>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</si>
  <si>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</si>
  <si>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</si>
  <si>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</si>
  <si>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</si>
  <si>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</si>
  <si>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</si>
  <si>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</si>
  <si>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</si>
  <si>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</si>
  <si>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</si>
  <si>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</si>
  <si>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</si>
  <si>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</si>
  <si>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</si>
  <si>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</si>
  <si>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</si>
  <si>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</si>
  <si>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</si>
  <si>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</si>
  <si>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</si>
  <si>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</si>
  <si>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</si>
  <si>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</si>
  <si>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</si>
  <si>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</si>
  <si>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</si>
  <si>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</si>
  <si>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</si>
  <si>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</si>
  <si>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</si>
  <si>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</si>
  <si>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</si>
  <si>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</si>
  <si>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</si>
  <si>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</si>
  <si>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</si>
  <si>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</si>
  <si>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</si>
  <si>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</si>
  <si>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</si>
  <si>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</si>
  <si>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</si>
  <si>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</si>
  <si>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</si>
  <si>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</si>
  <si>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</si>
  <si>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</si>
  <si>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</si>
  <si>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</si>
  <si>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</si>
  <si>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</si>
  <si>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</si>
  <si>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</si>
  <si>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</si>
  <si>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</si>
  <si>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</si>
  <si>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</si>
  <si>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</si>
  <si>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</si>
  <si>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</si>
  <si>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</si>
  <si>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</si>
  <si>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</si>
  <si>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</si>
  <si>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</si>
  <si>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</si>
  <si>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</si>
  <si>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</si>
  <si>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</si>
  <si>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</si>
  <si>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</si>
  <si>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</si>
  <si>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</si>
  <si>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</si>
  <si>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</si>
  <si>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</si>
  <si>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</si>
  <si>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</si>
  <si>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</si>
  <si>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</si>
  <si>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</si>
  <si>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</si>
  <si>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</si>
  <si>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</si>
  <si>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</si>
  <si>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</si>
  <si>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</si>
  <si>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</si>
  <si>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</si>
  <si>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</si>
  <si>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</si>
  <si>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</si>
  <si>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</si>
  <si>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</si>
  <si>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</si>
  <si>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</si>
  <si>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</si>
  <si>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</si>
  <si>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</si>
  <si>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</si>
  <si>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</si>
  <si>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</si>
  <si>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</si>
  <si>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</si>
  <si>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</si>
  <si>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</si>
  <si>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</si>
  <si>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</si>
  <si>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</si>
  <si>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</si>
  <si>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</si>
  <si>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</si>
  <si>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</si>
  <si>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</si>
  <si>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</si>
  <si>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</si>
  <si>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</si>
  <si>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</si>
  <si>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</si>
  <si>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</si>
  <si>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</si>
  <si>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</si>
  <si>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</si>
  <si>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</si>
  <si>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</si>
  <si>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</si>
  <si>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</si>
  <si>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</si>
  <si>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</si>
  <si>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</si>
  <si>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</si>
  <si>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</si>
  <si>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</si>
  <si>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</si>
  <si>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</si>
  <si>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</si>
  <si>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</si>
  <si>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</si>
  <si>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</si>
  <si>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</si>
  <si>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</si>
  <si>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</si>
  <si>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</si>
  <si>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</si>
  <si>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</si>
  <si>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</si>
  <si>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</si>
  <si>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</si>
  <si>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</si>
  <si>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</si>
  <si>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</si>
  <si>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</si>
  <si>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</si>
  <si>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</si>
  <si>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</si>
  <si>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</si>
  <si>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</si>
  <si>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</si>
  <si>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</si>
  <si>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</si>
  <si>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</si>
  <si>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</si>
  <si>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</si>
  <si>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</si>
  <si>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</si>
  <si>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</si>
  <si>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</si>
  <si>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</si>
  <si>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</si>
  <si>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</si>
  <si>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</si>
  <si>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</si>
  <si>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</si>
  <si>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</si>
  <si>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</si>
  <si>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</si>
  <si>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</si>
  <si>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</si>
  <si>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</si>
  <si>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</si>
  <si>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</si>
  <si>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</si>
  <si>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</si>
  <si>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</si>
  <si>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</si>
  <si>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</si>
  <si>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</si>
  <si>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</si>
  <si>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</si>
  <si>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</si>
  <si>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</si>
  <si>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</si>
  <si>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</si>
  <si>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</si>
  <si>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</si>
  <si>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</si>
  <si>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</si>
  <si>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</si>
  <si>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</si>
  <si>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</si>
  <si>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</si>
  <si>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</si>
  <si>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</si>
  <si>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</si>
  <si>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</si>
  <si>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</si>
  <si>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</si>
  <si>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</si>
  <si>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</si>
  <si>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</si>
  <si>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</si>
  <si>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</si>
  <si>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</si>
  <si>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</si>
  <si>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</si>
  <si>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</si>
  <si>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</si>
  <si>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</si>
  <si>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</si>
  <si>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</si>
  <si>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</si>
  <si>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</si>
  <si>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</si>
  <si>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</si>
  <si>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</si>
  <si>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</si>
  <si>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</si>
  <si>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</si>
  <si>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</si>
  <si>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</si>
  <si>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</si>
  <si>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</si>
  <si>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</si>
  <si>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</si>
  <si>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</si>
  <si>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</si>
  <si>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</si>
  <si>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</si>
  <si>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</si>
  <si>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</si>
  <si>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</si>
  <si>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</si>
  <si>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</si>
  <si>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</si>
  <si>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</si>
  <si>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</si>
  <si>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</si>
  <si>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</si>
  <si>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</si>
  <si>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</si>
  <si>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</si>
  <si>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</si>
  <si>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</si>
  <si>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</si>
  <si>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</si>
  <si>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</si>
  <si>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</si>
  <si>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</si>
  <si>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</si>
  <si>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</si>
  <si>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</si>
  <si>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</si>
  <si>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</si>
  <si>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</si>
  <si>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</si>
  <si>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</si>
  <si>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</si>
  <si>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</si>
  <si>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</si>
  <si>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</si>
  <si>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</si>
  <si>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</si>
  <si>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</si>
  <si>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</si>
  <si>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</si>
  <si>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</si>
  <si>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</si>
  <si>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</si>
  <si>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ZDRAVLJA ZADARSKE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</si>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</sst>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5117038483843"/>
        <bgColor rgb="FFC0C0C0"/>
      </patternFill>
    </fill>
    <fill>
      <patternFill patternType="solid">
        <fgColor theme="0"/>
        <bgColor indexed="64"/>
      </patternFill>
    </fill>
    <fill>
      <patternFill patternType="solid">
        <fgColor theme="4" tint="0.79995117038483843"/>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7">
    <xf numFmtId="0" fontId="0" fillId="0" borderId="58" applyAlignment="0">
      <alignment vertical="top"/>
      <protection locked="0"/>
    </xf>
    <xf numFmtId="0" fontId="52" fillId="0" borderId="58" applyAlignment="0"/>
    <xf numFmtId="0" fontId="24" fillId="0" borderId="58" applyAlignment="0"/>
    <xf numFmtId="0" fontId="27" fillId="0" borderId="58" applyAlignment="0"/>
    <xf numFmtId="0" fontId="49" fillId="0" borderId="58" applyAlignment="0"/>
    <xf numFmtId="0" fontId="21" fillId="0" borderId="58" applyAlignment="0"/>
    <xf numFmtId="164" fontId="57" fillId="0" borderId="0" applyAlignment="0"/>
  </cellStyleXfs>
  <cellXfs count="409">
    <xf numFmtId="0" fontId="72" fillId="0" borderId="58" xfId="0" applyFont="1" applyAlignment="1">
      <alignment vertical="top"/>
      <protection locked="0"/>
    </xf>
    <xf numFmtId="0" fontId="0" fillId="0" borderId="0" xfId="0" applyBorder="1" applyAlignment="1" applyProtection="1">
      <alignment vertical="top"/>
    </xf>
    <xf numFmtId="1" fontId="1" fillId="0" borderId="0" xfId="0" applyNumberFormat="1" applyFont="1" applyBorder="1" applyAlignment="1" applyProtection="1">
      <alignment vertical="top"/>
    </xf>
    <xf numFmtId="2" fontId="1" fillId="0" borderId="0" xfId="0" applyNumberFormat="1" applyFont="1" applyBorder="1" applyAlignment="1" applyProtection="1">
      <alignment vertical="top"/>
    </xf>
    <xf numFmtId="49" fontId="1" fillId="0" borderId="0" xfId="0" applyNumberFormat="1" applyFont="1" applyBorder="1" applyAlignment="1" applyProtection="1">
      <alignment vertical="top"/>
    </xf>
    <xf numFmtId="0" fontId="1" fillId="0" borderId="0" xfId="0" applyFont="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Border="1" applyAlignment="1" applyProtection="1">
      <alignment vertical="top"/>
    </xf>
    <xf numFmtId="2" fontId="1" fillId="0" borderId="5" xfId="0" applyNumberFormat="1" applyFont="1" applyBorder="1" applyAlignment="1" applyProtection="1">
      <alignment vertical="top"/>
    </xf>
    <xf numFmtId="4" fontId="1" fillId="0" borderId="0" xfId="0" applyNumberFormat="1" applyFont="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Alignment="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Border="1" applyAlignment="1" applyProtection="1">
      <alignment horizontal="center" vertical="center"/>
      <protection locked="0" hidden="1"/>
    </xf>
    <xf numFmtId="0" fontId="20" fillId="0" borderId="0" xfId="0" applyFont="1" applyBorder="1" applyAlignment="1" applyProtection="1">
      <alignment vertical="top"/>
    </xf>
    <xf numFmtId="0" fontId="27" fillId="0" borderId="0" xfId="0" applyFont="1" applyBorder="1" applyAlignment="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Alignment="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Alignment="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Alignment="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Alignment="1" applyProtection="1">
      <alignment vertical="top"/>
    </xf>
    <xf numFmtId="0" fontId="36" fillId="0" borderId="0" xfId="0" applyFont="1" applyBorder="1" applyAlignment="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locked="0" hidden="1"/>
    </xf>
    <xf numFmtId="0" fontId="0" fillId="0" borderId="58" xfId="0" applyAlignment="1"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locked="0"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Alignment="1" applyProtection="1">
      <alignment vertical="top"/>
    </xf>
    <xf numFmtId="0" fontId="1" fillId="0" borderId="58" xfId="0" applyFont="1" applyAlignme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Alignment="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locked="0"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locked="0"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Alignment="1" applyProtection="1">
      <alignment vertical="top"/>
    </xf>
    <xf numFmtId="0" fontId="50" fillId="0" borderId="58" xfId="0" applyFont="1" applyAlignme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locked="0" hidden="1"/>
    </xf>
    <xf numFmtId="0" fontId="65"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Alignment="1" applyProtection="1">
      <alignment vertical="top"/>
    </xf>
    <xf numFmtId="0" fontId="58" fillId="0" borderId="0" xfId="0" applyFont="1" applyBorder="1" applyAlignment="1" applyProtection="1">
      <alignment horizontal="center" wrapText="1"/>
    </xf>
    <xf numFmtId="0" fontId="59" fillId="0" borderId="0" xfId="0" applyFont="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Alignment="1" applyProtection="1">
      <alignment vertical="top"/>
    </xf>
    <xf numFmtId="0" fontId="8" fillId="0" borderId="35" xfId="0" applyFont="1" applyBorder="1" applyAlignment="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Alignment="1" applyProtection="1">
      <alignment vertical="top"/>
    </xf>
    <xf numFmtId="0" fontId="22" fillId="0" borderId="21" xfId="0" applyFont="1" applyBorder="1" applyAlignment="1" applyProtection="1">
      <alignment vertical="top"/>
    </xf>
    <xf numFmtId="0" fontId="6" fillId="0" borderId="0" xfId="0" applyFont="1" applyBorder="1" applyAlignment="1" applyProtection="1">
      <alignment horizontal="center" vertical="top" wrapText="1"/>
      <protection locked="0" hidden="1"/>
    </xf>
    <xf numFmtId="0" fontId="36" fillId="0" borderId="0" xfId="0" applyFont="1" applyBorder="1" applyAlignment="1" applyProtection="1">
      <alignment horizontal="center" vertical="top" wrapText="1"/>
      <protection locked="0" hidden="1"/>
    </xf>
    <xf numFmtId="49" fontId="15" fillId="0" borderId="31" xfId="0" applyNumberFormat="1" applyFont="1" applyBorder="1" applyAlignment="1" applyProtection="1">
      <alignment horizontal="left" vertical="center"/>
    </xf>
    <xf numFmtId="0" fontId="8" fillId="0" borderId="32" xfId="0" applyFont="1" applyBorder="1" applyAlignment="1" applyProtection="1">
      <alignment vertical="top"/>
    </xf>
    <xf numFmtId="0" fontId="8" fillId="0" borderId="33" xfId="0" applyFont="1" applyBorder="1" applyAlignment="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Alignment="1" applyProtection="1">
      <alignment vertical="top"/>
    </xf>
    <xf numFmtId="0" fontId="8" fillId="0" borderId="38" xfId="0" applyFont="1" applyBorder="1" applyAlignment="1" applyProtection="1">
      <alignment vertical="top"/>
    </xf>
    <xf numFmtId="0" fontId="15" fillId="0" borderId="25" xfId="0" applyFont="1" applyBorder="1" applyAlignment="1" applyProtection="1">
      <alignment horizontal="left" vertical="center"/>
    </xf>
    <xf numFmtId="0" fontId="8" fillId="0" borderId="26" xfId="0" applyFont="1" applyBorder="1" applyAlignment="1" applyProtection="1">
      <alignment vertical="top"/>
    </xf>
    <xf numFmtId="0" fontId="8" fillId="0" borderId="27" xfId="0" applyFont="1" applyBorder="1" applyAlignment="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Alignment="1" applyProtection="1">
      <alignment vertical="top"/>
    </xf>
    <xf numFmtId="0" fontId="32" fillId="0" borderId="0" xfId="0" applyFont="1" applyBorder="1" applyAlignment="1" applyProtection="1">
      <alignment horizontal="center" vertical="top" wrapText="1"/>
    </xf>
    <xf numFmtId="0" fontId="37" fillId="0" borderId="0" xfId="0" applyFont="1" applyBorder="1" applyAlignment="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Alignment="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Alignment="1" applyProtection="1">
      <alignment vertical="top"/>
    </xf>
    <xf numFmtId="0" fontId="23" fillId="0" borderId="0" xfId="0" applyFont="1" applyBorder="1" applyAlignment="1" applyProtection="1">
      <alignment horizontal="center" vertical="top" wrapText="1"/>
    </xf>
    <xf numFmtId="0" fontId="35" fillId="0" borderId="0" xfId="0" applyFont="1" applyBorder="1" applyAlignment="1" applyProtection="1">
      <alignment vertical="top"/>
    </xf>
    <xf numFmtId="0" fontId="9" fillId="0" borderId="0" xfId="0" applyFont="1" applyBorder="1" applyAlignment="1" applyProtection="1">
      <alignment horizontal="center" vertical="center" wrapText="1"/>
    </xf>
    <xf numFmtId="0" fontId="0" fillId="0" borderId="0" xfId="0" applyBorder="1" applyAlignment="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Alignment="1" applyProtection="1">
      <alignment vertical="top"/>
    </xf>
    <xf numFmtId="0" fontId="24" fillId="0" borderId="68" xfId="0" applyFont="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Alignment="1" applyProtection="1">
      <alignment vertical="top"/>
    </xf>
    <xf numFmtId="0" fontId="24" fillId="0" borderId="61" xfId="0" applyFont="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Alignment="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Alignment="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locked="0"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7">
    <cellStyle name="Normalno" xfId="0" builtinId="0"/>
    <cellStyle name="Normalno 2" xfId="1" xr:uid="{00000000-0005-0000-0000-000001000000}"/>
    <cellStyle name="Normalno 3" xfId="2" xr:uid="{00000000-0005-0000-0000-000002000000}"/>
    <cellStyle name="Normalno 4" xfId="3" xr:uid="{00000000-0005-0000-0000-000003000000}"/>
    <cellStyle name="Normalno 5" xfId="4" xr:uid="{00000000-0005-0000-0000-000004000000}"/>
    <cellStyle name="Normalno 6" xfId="5" xr:uid="{00000000-0005-0000-0000-000005000000}"/>
    <cellStyle name="Zarez" xfId="6" builtinId="3"/>
  </cellStyles>
  <dxfs count="29">
    <dxf>
      <font>
        <color rgb="FF008000"/>
      </font>
      <fill>
        <patternFill patternType="solid">
          <fgColor rgb="FFFFFFFF"/>
          <bgColor rgb="FFFFFFFF"/>
        </patternFill>
      </fill>
    </dxf>
    <dxf>
      <font>
        <color rgb="FF0000FF"/>
      </font>
      <fill>
        <patternFill patternType="none">
          <bgColor rgb="FFFF9900"/>
        </patternFill>
      </fill>
    </dxf>
    <dxf>
      <font>
        <color theme="0"/>
      </font>
      <fill>
        <patternFill patternType="none">
          <bgColor rgb="FFFF0000"/>
        </patternFill>
      </fill>
    </dxf>
    <dxf>
      <font>
        <color rgb="FF0000FF"/>
      </font>
      <fill>
        <patternFill patternType="none">
          <bgColor rgb="FFFF9900"/>
        </patternFill>
      </fill>
    </dxf>
    <dxf>
      <font>
        <color rgb="FF0000FF"/>
      </font>
      <fill>
        <patternFill patternType="none">
          <bgColor rgb="FFFF9900"/>
        </patternFill>
      </fill>
    </dxf>
    <dxf>
      <font>
        <color theme="0"/>
      </font>
      <fill>
        <patternFill patternType="none">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none">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none">
          <bgColor rgb="FFFF0000"/>
        </patternFill>
      </fill>
    </dxf>
    <dxf>
      <fill>
        <patternFill patternType="solid">
          <fgColor rgb="FFFF0000"/>
          <bgColor rgb="FFFF0000"/>
        </patternFill>
      </fill>
    </dxf>
    <dxf>
      <font>
        <color theme="0"/>
      </font>
      <fill>
        <patternFill patternType="none">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10151488</v>
      </c>
      <c r="D2" s="7">
        <f>'PR-RAS'!E6</f>
        <v>11257181</v>
      </c>
      <c r="E2" s="7">
        <v>0</v>
      </c>
      <c r="F2" s="7">
        <v>0</v>
      </c>
      <c r="G2" s="8">
        <f t="shared" ref="G2:G274" si="0">(B2/1000)*(C2*1+D2*2)</f>
        <v>32665.85</v>
      </c>
      <c r="H2" s="8">
        <f t="shared" ref="H2:H274" si="1">ABS(C2-ROUND(C2,0))+ABS(D2-ROUND(D2,0))</f>
        <v>0</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462247</v>
      </c>
      <c r="D45" s="2">
        <f>'PR-RAS'!E49</f>
        <v>464384</v>
      </c>
      <c r="E45" s="2">
        <v>0</v>
      </c>
      <c r="F45" s="2">
        <v>0</v>
      </c>
      <c r="G45" s="3">
        <f t="shared" si="0"/>
        <v>61204.66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125378</v>
      </c>
      <c r="D64" s="2">
        <f>'PR-RAS'!E68</f>
        <v>105186</v>
      </c>
      <c r="E64" s="2">
        <v>0</v>
      </c>
      <c r="F64" s="2">
        <v>0</v>
      </c>
      <c r="G64" s="3">
        <f t="shared" si="0"/>
        <v>21152.25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49818</v>
      </c>
      <c r="D65" s="2">
        <f>'PR-RAS'!E69</f>
        <v>105186</v>
      </c>
      <c r="E65" s="2">
        <v>0</v>
      </c>
      <c r="F65" s="2">
        <v>0</v>
      </c>
      <c r="G65" s="3">
        <f t="shared" si="0"/>
        <v>16652.16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75560</v>
      </c>
      <c r="D66" s="2">
        <f>'PR-RAS'!E70</f>
        <v>0</v>
      </c>
      <c r="E66" s="2">
        <v>0</v>
      </c>
      <c r="F66" s="2">
        <v>0</v>
      </c>
      <c r="G66" s="3">
        <f t="shared" si="0"/>
        <v>4911.3999999999996</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336869</v>
      </c>
      <c r="D70" s="2">
        <f>'PR-RAS'!E74</f>
        <v>359198</v>
      </c>
      <c r="E70" s="2">
        <v>0</v>
      </c>
      <c r="F70" s="2">
        <v>0</v>
      </c>
      <c r="G70" s="3">
        <f t="shared" si="0"/>
        <v>72813.289999999994</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336869</v>
      </c>
      <c r="D71" s="2">
        <f>'PR-RAS'!E75</f>
        <v>359198</v>
      </c>
      <c r="E71" s="2">
        <v>0</v>
      </c>
      <c r="F71" s="2">
        <v>0</v>
      </c>
      <c r="G71" s="3">
        <f t="shared" si="0"/>
        <v>73868.55</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7762</v>
      </c>
      <c r="D78" s="2">
        <f>'PR-RAS'!E82</f>
        <v>0</v>
      </c>
      <c r="E78" s="2">
        <v>0</v>
      </c>
      <c r="F78" s="2">
        <v>0</v>
      </c>
      <c r="G78" s="3">
        <f t="shared" si="0"/>
        <v>597.66999999999996</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7762</v>
      </c>
      <c r="D79" s="2">
        <f>'PR-RAS'!E83</f>
        <v>0</v>
      </c>
      <c r="E79" s="2">
        <v>0</v>
      </c>
      <c r="F79" s="2">
        <v>0</v>
      </c>
      <c r="G79" s="3">
        <f t="shared" si="0"/>
        <v>605.44000000000005</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7762</v>
      </c>
      <c r="D82" s="2">
        <f>'PR-RAS'!E86</f>
        <v>0</v>
      </c>
      <c r="E82" s="2">
        <v>0</v>
      </c>
      <c r="F82" s="2">
        <v>0</v>
      </c>
      <c r="G82" s="3">
        <f t="shared" si="0"/>
        <v>628.72</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156820</v>
      </c>
      <c r="D102" s="2">
        <f>'PR-RAS'!E106</f>
        <v>147614</v>
      </c>
      <c r="E102" s="2">
        <v>0</v>
      </c>
      <c r="F102" s="2">
        <v>0</v>
      </c>
      <c r="G102" s="3">
        <f t="shared" si="0"/>
        <v>45656.85</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156820</v>
      </c>
      <c r="D108" s="2">
        <f>'PR-RAS'!E112</f>
        <v>147614</v>
      </c>
      <c r="E108" s="2">
        <v>0</v>
      </c>
      <c r="F108" s="2">
        <v>0</v>
      </c>
      <c r="G108" s="3">
        <f t="shared" si="0"/>
        <v>48369.14</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156820</v>
      </c>
      <c r="D113" s="2">
        <f>'PR-RAS'!E117</f>
        <v>147614</v>
      </c>
      <c r="E113" s="2">
        <v>0</v>
      </c>
      <c r="F113" s="2">
        <v>0</v>
      </c>
      <c r="G113" s="3">
        <f t="shared" si="0"/>
        <v>50629.38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461085</v>
      </c>
      <c r="D121" s="2">
        <f>'PR-RAS'!E125</f>
        <v>469424</v>
      </c>
      <c r="E121" s="2">
        <v>0</v>
      </c>
      <c r="F121" s="2">
        <v>0</v>
      </c>
      <c r="G121" s="3">
        <f t="shared" si="0"/>
        <v>167991.96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460685</v>
      </c>
      <c r="D122" s="2">
        <f>'PR-RAS'!E126</f>
        <v>469424</v>
      </c>
      <c r="E122" s="2">
        <v>0</v>
      </c>
      <c r="F122" s="2">
        <v>0</v>
      </c>
      <c r="G122" s="3">
        <f t="shared" si="0"/>
        <v>169343.49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237707</v>
      </c>
      <c r="D123" s="2">
        <f>'PR-RAS'!E127</f>
        <v>252377</v>
      </c>
      <c r="E123" s="2">
        <v>0</v>
      </c>
      <c r="F123" s="2">
        <v>0</v>
      </c>
      <c r="G123" s="3">
        <f t="shared" si="0"/>
        <v>90580.24</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222978</v>
      </c>
      <c r="D124" s="2">
        <f>'PR-RAS'!E128</f>
        <v>217047</v>
      </c>
      <c r="E124" s="2">
        <v>0</v>
      </c>
      <c r="F124" s="2">
        <v>0</v>
      </c>
      <c r="G124" s="3">
        <f t="shared" si="0"/>
        <v>80819.86</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400</v>
      </c>
      <c r="D125" s="2">
        <f>'PR-RAS'!E129</f>
        <v>0</v>
      </c>
      <c r="E125" s="2">
        <v>0</v>
      </c>
      <c r="F125" s="2">
        <v>0</v>
      </c>
      <c r="G125" s="3">
        <f t="shared" si="0"/>
        <v>49.6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400</v>
      </c>
      <c r="D126" s="2">
        <f>'PR-RAS'!E130</f>
        <v>0</v>
      </c>
      <c r="E126" s="2">
        <v>0</v>
      </c>
      <c r="F126" s="2">
        <v>0</v>
      </c>
      <c r="G126" s="3">
        <f t="shared" si="0"/>
        <v>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9047712</v>
      </c>
      <c r="D130" s="2">
        <f>'PR-RAS'!E134</f>
        <v>10175759</v>
      </c>
      <c r="E130" s="2">
        <v>0</v>
      </c>
      <c r="F130" s="2">
        <v>0</v>
      </c>
      <c r="G130" s="3">
        <f t="shared" si="0"/>
        <v>3792500.67</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1500097</v>
      </c>
      <c r="D131" s="2">
        <f>'PR-RAS'!E135</f>
        <v>1666298</v>
      </c>
      <c r="E131" s="2">
        <v>0</v>
      </c>
      <c r="F131" s="2">
        <v>0</v>
      </c>
      <c r="G131" s="3">
        <f t="shared" si="0"/>
        <v>628250.09</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1156944</v>
      </c>
      <c r="D132" s="2">
        <f>'PR-RAS'!E136</f>
        <v>1275256</v>
      </c>
      <c r="E132" s="2">
        <v>0</v>
      </c>
      <c r="F132" s="2">
        <v>0</v>
      </c>
      <c r="G132" s="3">
        <f t="shared" si="0"/>
        <v>485676.74</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209910</v>
      </c>
      <c r="D133" s="2">
        <f>'PR-RAS'!E137</f>
        <v>259864</v>
      </c>
      <c r="E133" s="2">
        <v>0</v>
      </c>
      <c r="F133" s="2">
        <v>0</v>
      </c>
      <c r="G133" s="3">
        <f t="shared" si="0"/>
        <v>96312.22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133242</v>
      </c>
      <c r="D134" s="2">
        <f>'PR-RAS'!E138</f>
        <v>131177</v>
      </c>
      <c r="E134" s="2">
        <v>0</v>
      </c>
      <c r="F134" s="2">
        <v>0</v>
      </c>
      <c r="G134" s="3">
        <f t="shared" si="0"/>
        <v>52614.27</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7547615</v>
      </c>
      <c r="D135" s="2">
        <f>'PR-RAS'!E139</f>
        <v>8509461</v>
      </c>
      <c r="E135" s="2">
        <v>0</v>
      </c>
      <c r="F135" s="2">
        <v>0</v>
      </c>
      <c r="G135" s="3">
        <f t="shared" si="0"/>
        <v>3291915.96</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15863</v>
      </c>
      <c r="D136" s="2">
        <f>'PR-RAS'!E140</f>
        <v>0</v>
      </c>
      <c r="E136" s="2">
        <v>0</v>
      </c>
      <c r="F136" s="2">
        <v>0</v>
      </c>
      <c r="G136" s="3">
        <f t="shared" si="0"/>
        <v>2141.5100000000002</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15863</v>
      </c>
      <c r="D147" s="2">
        <f>'PR-RAS'!E151</f>
        <v>0</v>
      </c>
      <c r="E147" s="2">
        <v>0</v>
      </c>
      <c r="F147" s="2">
        <v>0</v>
      </c>
      <c r="G147" s="3">
        <f t="shared" si="0"/>
        <v>2316</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9478708</v>
      </c>
      <c r="D148" s="2">
        <f>'PR-RAS'!E152</f>
        <v>10421204</v>
      </c>
      <c r="E148" s="2">
        <v>0</v>
      </c>
      <c r="F148" s="2">
        <v>0</v>
      </c>
      <c r="G148" s="3">
        <f t="shared" si="0"/>
        <v>4457204.05</v>
      </c>
      <c r="H148" s="3">
        <f t="shared" si="1"/>
        <v>0</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7415835</v>
      </c>
      <c r="D149" s="2">
        <f>'PR-RAS'!E153</f>
        <v>8115417</v>
      </c>
      <c r="E149" s="2">
        <v>0</v>
      </c>
      <c r="F149" s="2">
        <v>0</v>
      </c>
      <c r="G149" s="3">
        <f t="shared" si="0"/>
        <v>3499707.01</v>
      </c>
      <c r="H149" s="3">
        <f t="shared" si="1"/>
        <v>0</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6247196</v>
      </c>
      <c r="D150" s="2">
        <f>'PR-RAS'!E154</f>
        <v>6847057</v>
      </c>
      <c r="E150" s="2">
        <v>0</v>
      </c>
      <c r="F150" s="2">
        <v>0</v>
      </c>
      <c r="G150" s="3">
        <f t="shared" si="0"/>
        <v>2971255.19</v>
      </c>
      <c r="H150" s="3">
        <f t="shared" si="1"/>
        <v>0</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6247196</v>
      </c>
      <c r="D151" s="2">
        <f>'PR-RAS'!E155</f>
        <v>6716279</v>
      </c>
      <c r="E151" s="2">
        <v>0</v>
      </c>
      <c r="F151" s="2">
        <v>0</v>
      </c>
      <c r="G151" s="3">
        <f t="shared" si="0"/>
        <v>2951963.1</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130778</v>
      </c>
      <c r="E153" s="2">
        <v>0</v>
      </c>
      <c r="F153" s="2">
        <v>0</v>
      </c>
      <c r="G153" s="3">
        <f t="shared" si="0"/>
        <v>39756.51</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243656</v>
      </c>
      <c r="D155" s="2">
        <f>'PR-RAS'!E159</f>
        <v>234350</v>
      </c>
      <c r="E155" s="2">
        <v>0</v>
      </c>
      <c r="F155" s="2">
        <v>0</v>
      </c>
      <c r="G155" s="3">
        <f t="shared" si="0"/>
        <v>109702.82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924983</v>
      </c>
      <c r="D156" s="2">
        <f>'PR-RAS'!E160</f>
        <v>1034010</v>
      </c>
      <c r="E156" s="2">
        <v>0</v>
      </c>
      <c r="F156" s="2">
        <v>0</v>
      </c>
      <c r="G156" s="3">
        <f t="shared" si="0"/>
        <v>463915.47</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924983</v>
      </c>
      <c r="D158" s="2">
        <f>'PR-RAS'!E162</f>
        <v>1034010</v>
      </c>
      <c r="E158" s="2">
        <v>0</v>
      </c>
      <c r="F158" s="2">
        <v>0</v>
      </c>
      <c r="G158" s="3">
        <f t="shared" si="0"/>
        <v>469901.47</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2018507</v>
      </c>
      <c r="D160" s="2">
        <f>'PR-RAS'!E164</f>
        <v>2281766</v>
      </c>
      <c r="E160" s="2">
        <v>0</v>
      </c>
      <c r="F160" s="2">
        <v>0</v>
      </c>
      <c r="G160" s="3">
        <f t="shared" si="0"/>
        <v>1046544.2</v>
      </c>
      <c r="H160" s="3">
        <f t="shared" si="1"/>
        <v>0</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220888</v>
      </c>
      <c r="D161" s="2">
        <f>'PR-RAS'!E165</f>
        <v>304026</v>
      </c>
      <c r="E161" s="2">
        <v>0</v>
      </c>
      <c r="F161" s="2">
        <v>0</v>
      </c>
      <c r="G161" s="3">
        <f t="shared" si="0"/>
        <v>132630.39999999999</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2520</v>
      </c>
      <c r="D162" s="2">
        <f>'PR-RAS'!E166</f>
        <v>3021</v>
      </c>
      <c r="E162" s="2">
        <v>0</v>
      </c>
      <c r="F162" s="2">
        <v>0</v>
      </c>
      <c r="G162" s="3">
        <f t="shared" si="0"/>
        <v>1378.48</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198737</v>
      </c>
      <c r="D163" s="2">
        <f>'PR-RAS'!E167</f>
        <v>202966</v>
      </c>
      <c r="E163" s="2">
        <v>0</v>
      </c>
      <c r="F163" s="2">
        <v>0</v>
      </c>
      <c r="G163" s="3">
        <f t="shared" si="0"/>
        <v>97956.38</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11381</v>
      </c>
      <c r="D164" s="2">
        <f>'PR-RAS'!E168</f>
        <v>29422</v>
      </c>
      <c r="E164" s="2">
        <v>0</v>
      </c>
      <c r="F164" s="2">
        <v>0</v>
      </c>
      <c r="G164" s="3">
        <f t="shared" si="0"/>
        <v>11446.68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8250</v>
      </c>
      <c r="D165" s="2">
        <f>'PR-RAS'!E169</f>
        <v>68617</v>
      </c>
      <c r="E165" s="2">
        <v>0</v>
      </c>
      <c r="F165" s="2">
        <v>0</v>
      </c>
      <c r="G165" s="3">
        <f t="shared" si="0"/>
        <v>23859.38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645803</v>
      </c>
      <c r="D166" s="2">
        <f>'PR-RAS'!E170</f>
        <v>364388</v>
      </c>
      <c r="E166" s="2">
        <v>0</v>
      </c>
      <c r="F166" s="2">
        <v>0</v>
      </c>
      <c r="G166" s="3">
        <f t="shared" si="0"/>
        <v>226805.54</v>
      </c>
      <c r="H166" s="3">
        <f t="shared" si="1"/>
        <v>0</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29592</v>
      </c>
      <c r="D167" s="2">
        <f>'PR-RAS'!E171</f>
        <v>46593</v>
      </c>
      <c r="E167" s="2">
        <v>0</v>
      </c>
      <c r="F167" s="2">
        <v>0</v>
      </c>
      <c r="G167" s="3">
        <f t="shared" si="0"/>
        <v>20381.150000000001</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379957</v>
      </c>
      <c r="D168" s="2">
        <f>'PR-RAS'!E172</f>
        <v>0</v>
      </c>
      <c r="E168" s="2">
        <v>0</v>
      </c>
      <c r="F168" s="2">
        <v>0</v>
      </c>
      <c r="G168" s="3">
        <f t="shared" si="0"/>
        <v>63452.82</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215149</v>
      </c>
      <c r="D169" s="2">
        <f>'PR-RAS'!E173</f>
        <v>254899</v>
      </c>
      <c r="E169" s="2">
        <v>0</v>
      </c>
      <c r="F169" s="2">
        <v>0</v>
      </c>
      <c r="G169" s="3">
        <f t="shared" si="0"/>
        <v>121791.1</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2752</v>
      </c>
      <c r="D170" s="2">
        <f>'PR-RAS'!E174</f>
        <v>8729</v>
      </c>
      <c r="E170" s="2">
        <v>0</v>
      </c>
      <c r="F170" s="2">
        <v>0</v>
      </c>
      <c r="G170" s="3">
        <f t="shared" si="0"/>
        <v>3415.49</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18151</v>
      </c>
      <c r="D171" s="2">
        <f>'PR-RAS'!E175</f>
        <v>54167</v>
      </c>
      <c r="E171" s="2">
        <v>0</v>
      </c>
      <c r="F171" s="2">
        <v>0</v>
      </c>
      <c r="G171" s="3">
        <f t="shared" si="0"/>
        <v>21502.45</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203</v>
      </c>
      <c r="D173" s="2">
        <f>'PR-RAS'!E177</f>
        <v>0</v>
      </c>
      <c r="E173" s="2">
        <v>0</v>
      </c>
      <c r="F173" s="2">
        <v>0</v>
      </c>
      <c r="G173" s="3">
        <f t="shared" si="0"/>
        <v>34.92</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979844</v>
      </c>
      <c r="D174" s="2">
        <f>'PR-RAS'!E178</f>
        <v>1076241</v>
      </c>
      <c r="E174" s="2">
        <v>0</v>
      </c>
      <c r="F174" s="2">
        <v>0</v>
      </c>
      <c r="G174" s="3">
        <f t="shared" si="0"/>
        <v>541892.4</v>
      </c>
      <c r="H174" s="3">
        <f t="shared" si="1"/>
        <v>0</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110891</v>
      </c>
      <c r="D175" s="2">
        <f>'PR-RAS'!E179</f>
        <v>159241</v>
      </c>
      <c r="E175" s="2">
        <v>0</v>
      </c>
      <c r="F175" s="2">
        <v>0</v>
      </c>
      <c r="G175" s="3">
        <f t="shared" si="0"/>
        <v>74710.899999999994</v>
      </c>
      <c r="H175" s="3">
        <f t="shared" si="1"/>
        <v>0</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220704</v>
      </c>
      <c r="D176" s="2">
        <f>'PR-RAS'!E180</f>
        <v>196303</v>
      </c>
      <c r="E176" s="2">
        <v>0</v>
      </c>
      <c r="F176" s="2">
        <v>0</v>
      </c>
      <c r="G176" s="3">
        <f t="shared" si="0"/>
        <v>107329.25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120760</v>
      </c>
      <c r="D178" s="2">
        <f>'PR-RAS'!E182</f>
        <v>142528</v>
      </c>
      <c r="E178" s="2">
        <v>0</v>
      </c>
      <c r="F178" s="2">
        <v>0</v>
      </c>
      <c r="G178" s="3">
        <f t="shared" si="0"/>
        <v>71829.429999999993</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27109</v>
      </c>
      <c r="D179" s="2">
        <f>'PR-RAS'!E183</f>
        <v>59349</v>
      </c>
      <c r="E179" s="2">
        <v>0</v>
      </c>
      <c r="F179" s="2">
        <v>0</v>
      </c>
      <c r="G179" s="3">
        <f t="shared" si="0"/>
        <v>25953.65</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275167</v>
      </c>
      <c r="D180" s="2">
        <f>'PR-RAS'!E184</f>
        <v>249187</v>
      </c>
      <c r="E180" s="2">
        <v>0</v>
      </c>
      <c r="F180" s="2">
        <v>0</v>
      </c>
      <c r="G180" s="3">
        <f t="shared" si="0"/>
        <v>138463.84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127807</v>
      </c>
      <c r="D181" s="2">
        <f>'PR-RAS'!E185</f>
        <v>176045</v>
      </c>
      <c r="E181" s="2">
        <v>0</v>
      </c>
      <c r="F181" s="2">
        <v>0</v>
      </c>
      <c r="G181" s="3">
        <f t="shared" si="0"/>
        <v>86381.46</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92598</v>
      </c>
      <c r="D182" s="2">
        <f>'PR-RAS'!E186</f>
        <v>84686</v>
      </c>
      <c r="E182" s="2">
        <v>0</v>
      </c>
      <c r="F182" s="2">
        <v>0</v>
      </c>
      <c r="G182" s="3">
        <f t="shared" si="0"/>
        <v>47416.57</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4808</v>
      </c>
      <c r="D183" s="2">
        <f>'PR-RAS'!E187</f>
        <v>8902</v>
      </c>
      <c r="E183" s="2">
        <v>0</v>
      </c>
      <c r="F183" s="2">
        <v>0</v>
      </c>
      <c r="G183" s="3">
        <f t="shared" si="0"/>
        <v>4115.38</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873</v>
      </c>
      <c r="E184" s="2">
        <v>0</v>
      </c>
      <c r="F184" s="2">
        <v>0</v>
      </c>
      <c r="G184" s="3">
        <f t="shared" si="0"/>
        <v>319.52</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390320</v>
      </c>
      <c r="E185" s="2">
        <v>0</v>
      </c>
      <c r="F185" s="2">
        <v>0</v>
      </c>
      <c r="G185" s="3">
        <f t="shared" ref="G185:G189" si="6">(B185/1000)*(C185*1+D185*2)</f>
        <v>143637.76000000001</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390320</v>
      </c>
      <c r="E186" s="2">
        <v>0</v>
      </c>
      <c r="F186" s="2">
        <v>0</v>
      </c>
      <c r="G186" s="3">
        <f t="shared" si="6"/>
        <v>144418.4</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171971</v>
      </c>
      <c r="D190" s="2">
        <f>'PR-RAS'!E194</f>
        <v>145919</v>
      </c>
      <c r="E190" s="2">
        <v>0</v>
      </c>
      <c r="F190" s="2">
        <v>0</v>
      </c>
      <c r="G190" s="3">
        <f t="shared" si="0"/>
        <v>87659.9</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8799</v>
      </c>
      <c r="D191" s="2">
        <f>'PR-RAS'!E195</f>
        <v>8772</v>
      </c>
      <c r="E191" s="2">
        <v>0</v>
      </c>
      <c r="F191" s="2">
        <v>0</v>
      </c>
      <c r="G191" s="3">
        <f t="shared" si="0"/>
        <v>5005.17</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15715</v>
      </c>
      <c r="D192" s="2">
        <f>'PR-RAS'!E196</f>
        <v>16961</v>
      </c>
      <c r="E192" s="2">
        <v>0</v>
      </c>
      <c r="F192" s="2">
        <v>0</v>
      </c>
      <c r="G192" s="3">
        <f t="shared" si="0"/>
        <v>9480.67</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384</v>
      </c>
      <c r="D193" s="2">
        <f>'PR-RAS'!E197</f>
        <v>5109</v>
      </c>
      <c r="E193" s="2">
        <v>0</v>
      </c>
      <c r="F193" s="2">
        <v>0</v>
      </c>
      <c r="G193" s="3">
        <f t="shared" si="0"/>
        <v>2035.58</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2932</v>
      </c>
      <c r="D194" s="2">
        <f>'PR-RAS'!E198</f>
        <v>3116</v>
      </c>
      <c r="E194" s="2">
        <v>0</v>
      </c>
      <c r="F194" s="2">
        <v>0</v>
      </c>
      <c r="G194" s="3">
        <f t="shared" si="0"/>
        <v>1768.65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2641</v>
      </c>
      <c r="D195" s="2">
        <f>'PR-RAS'!E199</f>
        <v>3467</v>
      </c>
      <c r="E195" s="2">
        <v>0</v>
      </c>
      <c r="F195" s="2">
        <v>0</v>
      </c>
      <c r="G195" s="3">
        <f t="shared" si="0"/>
        <v>1857.55</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64846</v>
      </c>
      <c r="D196" s="2">
        <f>'PR-RAS'!E200</f>
        <v>40163</v>
      </c>
      <c r="E196" s="2">
        <v>0</v>
      </c>
      <c r="F196" s="2">
        <v>0</v>
      </c>
      <c r="G196" s="3">
        <f t="shared" si="0"/>
        <v>28308.54</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76656</v>
      </c>
      <c r="D197" s="2">
        <f>'PR-RAS'!E201</f>
        <v>68332</v>
      </c>
      <c r="E197" s="2">
        <v>0</v>
      </c>
      <c r="F197" s="2">
        <v>0</v>
      </c>
      <c r="G197" s="3">
        <f t="shared" si="0"/>
        <v>41810.720000000001</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44263</v>
      </c>
      <c r="D198" s="2">
        <f>'PR-RAS'!E202</f>
        <v>21555</v>
      </c>
      <c r="E198" s="2">
        <v>0</v>
      </c>
      <c r="F198" s="2">
        <v>0</v>
      </c>
      <c r="G198" s="3">
        <f t="shared" si="0"/>
        <v>17212.48</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9976</v>
      </c>
      <c r="D204" s="2">
        <f>'PR-RAS'!E208</f>
        <v>7794</v>
      </c>
      <c r="E204" s="2">
        <v>0</v>
      </c>
      <c r="F204" s="2">
        <v>0</v>
      </c>
      <c r="G204" s="3">
        <f t="shared" si="0"/>
        <v>5189.49</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9976</v>
      </c>
      <c r="D207" s="2">
        <f>'PR-RAS'!E211</f>
        <v>7794</v>
      </c>
      <c r="E207" s="2">
        <v>0</v>
      </c>
      <c r="F207" s="2">
        <v>0</v>
      </c>
      <c r="G207" s="3">
        <f t="shared" si="0"/>
        <v>5266.18</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34287</v>
      </c>
      <c r="D212" s="2">
        <f>'PR-RAS'!E216</f>
        <v>13761</v>
      </c>
      <c r="E212" s="2">
        <v>0</v>
      </c>
      <c r="F212" s="2">
        <v>0</v>
      </c>
      <c r="G212" s="3">
        <f t="shared" si="0"/>
        <v>13041.7</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8301</v>
      </c>
      <c r="D213" s="2">
        <f>'PR-RAS'!E217</f>
        <v>4500</v>
      </c>
      <c r="E213" s="2">
        <v>0</v>
      </c>
      <c r="F213" s="2">
        <v>0</v>
      </c>
      <c r="G213" s="3">
        <f t="shared" si="0"/>
        <v>3667.81</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25986</v>
      </c>
      <c r="D215" s="2">
        <f>'PR-RAS'!E219</f>
        <v>9261</v>
      </c>
      <c r="E215" s="2">
        <v>0</v>
      </c>
      <c r="F215" s="2">
        <v>0</v>
      </c>
      <c r="G215" s="3">
        <f t="shared" si="0"/>
        <v>9524.7099999999991</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103</v>
      </c>
      <c r="D269" s="2">
        <f>'PR-RAS'!E273</f>
        <v>2466</v>
      </c>
      <c r="E269" s="2">
        <v>0</v>
      </c>
      <c r="F269" s="2">
        <v>0</v>
      </c>
      <c r="G269" s="3">
        <f t="shared" si="0"/>
        <v>1349.38</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500</v>
      </c>
      <c r="E270" s="2">
        <v>0</v>
      </c>
      <c r="F270" s="2">
        <v>0</v>
      </c>
      <c r="G270" s="3">
        <f t="shared" si="0"/>
        <v>269</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500</v>
      </c>
      <c r="E271" s="2">
        <v>0</v>
      </c>
      <c r="F271" s="2">
        <v>0</v>
      </c>
      <c r="G271" s="3">
        <f t="shared" si="0"/>
        <v>270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103</v>
      </c>
      <c r="D279" s="2">
        <f>'PR-RAS'!E283</f>
        <v>1966</v>
      </c>
      <c r="E279" s="2">
        <v>0</v>
      </c>
      <c r="F279" s="2">
        <v>0</v>
      </c>
      <c r="G279" s="3">
        <f t="shared" si="12"/>
        <v>1121.73</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103</v>
      </c>
      <c r="D283" s="2">
        <f>'PR-RAS'!E287</f>
        <v>1966</v>
      </c>
      <c r="E283" s="2">
        <v>0</v>
      </c>
      <c r="F283" s="2">
        <v>0</v>
      </c>
      <c r="G283" s="3">
        <f t="shared" si="12"/>
        <v>1137.8699999999999</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9478708</v>
      </c>
      <c r="D295" s="2">
        <f>'PR-RAS'!E299</f>
        <v>10421204</v>
      </c>
      <c r="E295" s="2">
        <v>0</v>
      </c>
      <c r="F295" s="2">
        <v>0</v>
      </c>
      <c r="G295" s="3">
        <f t="shared" si="12"/>
        <v>8914408.0999999996</v>
      </c>
      <c r="H295" s="3">
        <f t="shared" si="13"/>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672780</v>
      </c>
      <c r="D296" s="2">
        <f>'PR-RAS'!E300</f>
        <v>835977</v>
      </c>
      <c r="E296" s="2">
        <v>0</v>
      </c>
      <c r="F296" s="2">
        <v>0</v>
      </c>
      <c r="G296" s="3">
        <f t="shared" si="12"/>
        <v>691696.53</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937958</v>
      </c>
      <c r="D299" s="2">
        <f>'PR-RAS'!E303</f>
        <v>697857</v>
      </c>
      <c r="E299" s="2">
        <v>0</v>
      </c>
      <c r="F299" s="2">
        <v>0</v>
      </c>
      <c r="G299" s="3">
        <f t="shared" si="12"/>
        <v>695434.26</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319242</v>
      </c>
      <c r="D300" s="2">
        <f>'PR-RAS'!E304</f>
        <v>336187</v>
      </c>
      <c r="E300" s="2">
        <v>0</v>
      </c>
      <c r="F300" s="2">
        <v>0</v>
      </c>
      <c r="G300" s="3">
        <f t="shared" si="12"/>
        <v>296493.18</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50998</v>
      </c>
      <c r="D301" s="2">
        <f>'PR-RAS'!E305</f>
        <v>45349</v>
      </c>
      <c r="E301" s="2">
        <v>0</v>
      </c>
      <c r="F301" s="2">
        <v>0</v>
      </c>
      <c r="G301" s="3">
        <f t="shared" si="12"/>
        <v>42508.800000000003</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253637</v>
      </c>
      <c r="D302" s="2">
        <f>'PR-RAS'!E306</f>
        <v>273219</v>
      </c>
      <c r="E302" s="2">
        <v>0</v>
      </c>
      <c r="F302" s="2">
        <v>0</v>
      </c>
      <c r="G302" s="3">
        <f t="shared" si="12"/>
        <v>240822.58</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627</v>
      </c>
      <c r="D303" s="2">
        <f>'PR-RAS'!E308</f>
        <v>2197</v>
      </c>
      <c r="E303" s="2">
        <v>0</v>
      </c>
      <c r="F303" s="2">
        <v>0</v>
      </c>
      <c r="G303" s="3">
        <f t="shared" si="12"/>
        <v>1516.34</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627</v>
      </c>
      <c r="D316" s="2">
        <f>'PR-RAS'!E321</f>
        <v>2197</v>
      </c>
      <c r="E316" s="2">
        <v>0</v>
      </c>
      <c r="F316" s="2">
        <v>0</v>
      </c>
      <c r="G316" s="3">
        <f t="shared" si="12"/>
        <v>1581.62</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19</v>
      </c>
      <c r="D317" s="2">
        <f>'PR-RAS'!E322</f>
        <v>2197</v>
      </c>
      <c r="E317" s="2">
        <v>0</v>
      </c>
      <c r="F317" s="2">
        <v>0</v>
      </c>
      <c r="G317" s="3">
        <f t="shared" si="12"/>
        <v>1394.51</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19</v>
      </c>
      <c r="D318" s="2">
        <f>'PR-RAS'!E323</f>
        <v>2197</v>
      </c>
      <c r="E318" s="2">
        <v>0</v>
      </c>
      <c r="F318" s="2">
        <v>0</v>
      </c>
      <c r="G318" s="3">
        <f t="shared" si="12"/>
        <v>1398.92</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608</v>
      </c>
      <c r="D331" s="2">
        <f>'PR-RAS'!E336</f>
        <v>0</v>
      </c>
      <c r="E331" s="2">
        <v>0</v>
      </c>
      <c r="F331" s="2">
        <v>0</v>
      </c>
      <c r="G331" s="3">
        <f t="shared" si="12"/>
        <v>200.64</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608</v>
      </c>
      <c r="D332" s="2">
        <f>'PR-RAS'!E337</f>
        <v>0</v>
      </c>
      <c r="E332" s="2">
        <v>0</v>
      </c>
      <c r="F332" s="2">
        <v>0</v>
      </c>
      <c r="G332" s="3">
        <f t="shared" si="12"/>
        <v>201.25</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300063</v>
      </c>
      <c r="D355" s="2">
        <f>'PR-RAS'!E360</f>
        <v>558273</v>
      </c>
      <c r="E355" s="2">
        <v>0</v>
      </c>
      <c r="F355" s="2">
        <v>0</v>
      </c>
      <c r="G355" s="3">
        <f t="shared" si="12"/>
        <v>501479.59</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25615</v>
      </c>
      <c r="E356" s="2">
        <v>0</v>
      </c>
      <c r="F356" s="2">
        <v>0</v>
      </c>
      <c r="G356" s="3">
        <f t="shared" si="12"/>
        <v>18186.650000000001</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25615</v>
      </c>
      <c r="E361" s="2">
        <v>0</v>
      </c>
      <c r="F361" s="2">
        <v>0</v>
      </c>
      <c r="G361" s="3">
        <f t="shared" si="12"/>
        <v>18442.8</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25615</v>
      </c>
      <c r="E365" s="2">
        <v>0</v>
      </c>
      <c r="F365" s="2">
        <v>0</v>
      </c>
      <c r="G365" s="3">
        <f t="shared" si="12"/>
        <v>18647.72</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280551</v>
      </c>
      <c r="D368" s="2">
        <f>'PR-RAS'!E373</f>
        <v>414746</v>
      </c>
      <c r="E368" s="2">
        <v>0</v>
      </c>
      <c r="F368" s="2">
        <v>0</v>
      </c>
      <c r="G368" s="3">
        <f t="shared" si="12"/>
        <v>407385.78</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4254</v>
      </c>
      <c r="D369" s="2">
        <f>'PR-RAS'!E374</f>
        <v>0</v>
      </c>
      <c r="E369" s="2">
        <v>0</v>
      </c>
      <c r="F369" s="2">
        <v>0</v>
      </c>
      <c r="G369" s="3">
        <f t="shared" si="12"/>
        <v>1565.47</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4254</v>
      </c>
      <c r="D373" s="2">
        <f>'PR-RAS'!E378</f>
        <v>0</v>
      </c>
      <c r="E373" s="2">
        <v>0</v>
      </c>
      <c r="F373" s="2">
        <v>0</v>
      </c>
      <c r="G373" s="3">
        <f t="shared" si="12"/>
        <v>1582.49</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241622</v>
      </c>
      <c r="D374" s="2">
        <f>'PR-RAS'!E379</f>
        <v>308159</v>
      </c>
      <c r="E374" s="2">
        <v>0</v>
      </c>
      <c r="F374" s="2">
        <v>0</v>
      </c>
      <c r="G374" s="3">
        <f t="shared" si="12"/>
        <v>320011.62</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50393</v>
      </c>
      <c r="D375" s="2">
        <f>'PR-RAS'!E380</f>
        <v>102553</v>
      </c>
      <c r="E375" s="2">
        <v>0</v>
      </c>
      <c r="F375" s="2">
        <v>0</v>
      </c>
      <c r="G375" s="3">
        <f t="shared" si="12"/>
        <v>95556.63</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20218</v>
      </c>
      <c r="D377" s="2">
        <f>'PR-RAS'!E382</f>
        <v>20431</v>
      </c>
      <c r="E377" s="2">
        <v>0</v>
      </c>
      <c r="F377" s="2">
        <v>0</v>
      </c>
      <c r="G377" s="3">
        <f t="shared" si="12"/>
        <v>22966.080000000002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167654</v>
      </c>
      <c r="D378" s="2">
        <f>'PR-RAS'!E383</f>
        <v>165033</v>
      </c>
      <c r="E378" s="2">
        <v>0</v>
      </c>
      <c r="F378" s="2">
        <v>0</v>
      </c>
      <c r="G378" s="3">
        <f t="shared" si="12"/>
        <v>187640.44</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3357</v>
      </c>
      <c r="D379" s="2">
        <f>'PR-RAS'!E384</f>
        <v>7712</v>
      </c>
      <c r="E379" s="2">
        <v>0</v>
      </c>
      <c r="F379" s="2">
        <v>0</v>
      </c>
      <c r="G379" s="3">
        <f t="shared" si="12"/>
        <v>7099.22</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12430</v>
      </c>
      <c r="E381" s="2">
        <v>0</v>
      </c>
      <c r="F381" s="2">
        <v>0</v>
      </c>
      <c r="G381" s="3">
        <f t="shared" si="12"/>
        <v>9446.7999999999993</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93570</v>
      </c>
      <c r="E383" s="2">
        <v>0</v>
      </c>
      <c r="F383" s="2">
        <v>0</v>
      </c>
      <c r="G383" s="3">
        <f t="shared" si="12"/>
        <v>71487.48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93570</v>
      </c>
      <c r="E384" s="2">
        <v>0</v>
      </c>
      <c r="F384" s="2">
        <v>0</v>
      </c>
      <c r="G384" s="3">
        <f t="shared" si="12"/>
        <v>71674.62</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34675</v>
      </c>
      <c r="D396" s="2">
        <f>'PR-RAS'!E401</f>
        <v>13017</v>
      </c>
      <c r="E396" s="2">
        <v>0</v>
      </c>
      <c r="F396" s="2">
        <v>0</v>
      </c>
      <c r="G396" s="3">
        <f t="shared" si="12"/>
        <v>23980.06</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30800</v>
      </c>
      <c r="D398" s="2">
        <f>'PR-RAS'!E403</f>
        <v>7267</v>
      </c>
      <c r="E398" s="2">
        <v>0</v>
      </c>
      <c r="F398" s="2">
        <v>0</v>
      </c>
      <c r="G398" s="3">
        <f t="shared" si="12"/>
        <v>17997.599999999999</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3875</v>
      </c>
      <c r="D400" s="2">
        <f>'PR-RAS'!E405</f>
        <v>5750</v>
      </c>
      <c r="E400" s="2">
        <v>0</v>
      </c>
      <c r="F400" s="2">
        <v>0</v>
      </c>
      <c r="G400" s="3">
        <f t="shared" si="12"/>
        <v>6134.63</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19513</v>
      </c>
      <c r="D407" s="2">
        <f>'PR-RAS'!E412</f>
        <v>117912</v>
      </c>
      <c r="E407" s="2">
        <v>0</v>
      </c>
      <c r="F407" s="2">
        <v>0</v>
      </c>
      <c r="G407" s="3">
        <f t="shared" si="12"/>
        <v>103666.82</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19513</v>
      </c>
      <c r="D408" s="2">
        <f>'PR-RAS'!E413</f>
        <v>117912</v>
      </c>
      <c r="E408" s="2">
        <v>0</v>
      </c>
      <c r="F408" s="2">
        <v>0</v>
      </c>
      <c r="G408" s="3">
        <f t="shared" si="12"/>
        <v>103922.16</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299437</v>
      </c>
      <c r="D413" s="2">
        <f>'PR-RAS'!E418</f>
        <v>556076</v>
      </c>
      <c r="E413" s="2">
        <v>0</v>
      </c>
      <c r="F413" s="2">
        <v>0</v>
      </c>
      <c r="G413" s="3">
        <f t="shared" si="12"/>
        <v>581574.67000000004</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10526</v>
      </c>
      <c r="D416" s="2">
        <f>'PR-RAS'!E421</f>
        <v>4250</v>
      </c>
      <c r="E416" s="2">
        <v>0</v>
      </c>
      <c r="F416" s="2">
        <v>0</v>
      </c>
      <c r="G416" s="3">
        <f t="shared" si="12"/>
        <v>7895.79</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10152115</v>
      </c>
      <c r="D417" s="2">
        <f>'PR-RAS'!E422</f>
        <v>11259377</v>
      </c>
      <c r="E417" s="2">
        <v>0</v>
      </c>
      <c r="F417" s="2">
        <v>0</v>
      </c>
      <c r="G417" s="3">
        <f t="shared" si="12"/>
        <v>13591081.5</v>
      </c>
      <c r="H417" s="3">
        <f t="shared" si="13"/>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9778771</v>
      </c>
      <c r="D418" s="2">
        <f>'PR-RAS'!E423</f>
        <v>10979477</v>
      </c>
      <c r="E418" s="2">
        <v>0</v>
      </c>
      <c r="F418" s="2">
        <v>0</v>
      </c>
      <c r="G418" s="3">
        <f t="shared" si="12"/>
        <v>13234631.33</v>
      </c>
      <c r="H418" s="3">
        <f t="shared" si="13"/>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373343</v>
      </c>
      <c r="D419" s="2">
        <f>'PR-RAS'!E424</f>
        <v>279900</v>
      </c>
      <c r="E419" s="2">
        <v>0</v>
      </c>
      <c r="F419" s="2">
        <v>0</v>
      </c>
      <c r="G419" s="3">
        <f t="shared" si="12"/>
        <v>390053.77</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937958</v>
      </c>
      <c r="D422" s="2">
        <f>'PR-RAS'!E427</f>
        <v>697857</v>
      </c>
      <c r="E422" s="2">
        <v>0</v>
      </c>
      <c r="F422" s="2">
        <v>0</v>
      </c>
      <c r="G422" s="3">
        <f t="shared" si="12"/>
        <v>982475.91</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329768</v>
      </c>
      <c r="D423" s="2">
        <f>'PR-RAS'!E428</f>
        <v>340437</v>
      </c>
      <c r="E423" s="2">
        <v>0</v>
      </c>
      <c r="F423" s="2">
        <v>0</v>
      </c>
      <c r="G423" s="3">
        <f t="shared" si="12"/>
        <v>426490.92</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133242</v>
      </c>
      <c r="D529" s="2">
        <f>'PR-RAS'!E535</f>
        <v>132723</v>
      </c>
      <c r="E529" s="2">
        <v>0</v>
      </c>
      <c r="F529" s="2">
        <v>0</v>
      </c>
      <c r="G529" s="3">
        <f t="shared" ref="G529:G836" si="14">(B529/1000)*(C529*1+D529*2)</f>
        <v>210507.26</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133242</v>
      </c>
      <c r="D591" s="2">
        <f>'PR-RAS'!E597</f>
        <v>132723</v>
      </c>
      <c r="E591" s="2">
        <v>0</v>
      </c>
      <c r="F591" s="2">
        <v>0</v>
      </c>
      <c r="G591" s="3">
        <f t="shared" si="14"/>
        <v>235225.92</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133242</v>
      </c>
      <c r="D603" s="2">
        <f>'PR-RAS'!E609</f>
        <v>132723</v>
      </c>
      <c r="E603" s="2">
        <v>0</v>
      </c>
      <c r="F603" s="2">
        <v>0</v>
      </c>
      <c r="G603" s="3">
        <f t="shared" si="14"/>
        <v>240010.18</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133242</v>
      </c>
      <c r="D604" s="2">
        <f>'PR-RAS'!E610</f>
        <v>132723</v>
      </c>
      <c r="E604" s="2">
        <v>0</v>
      </c>
      <c r="F604" s="2">
        <v>0</v>
      </c>
      <c r="G604" s="3">
        <f t="shared" si="14"/>
        <v>240408.86</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133242</v>
      </c>
      <c r="D634" s="2">
        <f>'PR-RAS'!E640</f>
        <v>132723</v>
      </c>
      <c r="E634" s="2">
        <v>0</v>
      </c>
      <c r="F634" s="2">
        <v>0</v>
      </c>
      <c r="G634" s="3">
        <f t="shared" si="14"/>
        <v>252369.5</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10152115</v>
      </c>
      <c r="D637" s="2">
        <f>'PR-RAS'!E643</f>
        <v>11259377</v>
      </c>
      <c r="E637" s="2">
        <v>0</v>
      </c>
      <c r="F637" s="2">
        <v>0</v>
      </c>
      <c r="G637" s="3">
        <f t="shared" si="14"/>
        <v>20778672.68</v>
      </c>
      <c r="H637" s="3">
        <f t="shared" si="15"/>
        <v>0</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9912014</v>
      </c>
      <c r="D638" s="2">
        <f>'PR-RAS'!E644</f>
        <v>11112200</v>
      </c>
      <c r="E638" s="2">
        <v>0</v>
      </c>
      <c r="F638" s="2">
        <v>0</v>
      </c>
      <c r="G638" s="3">
        <f t="shared" si="14"/>
        <v>20470895.719999999</v>
      </c>
      <c r="H638" s="3">
        <f t="shared" si="15"/>
        <v>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240101</v>
      </c>
      <c r="D639" s="2">
        <f>'PR-RAS'!E645</f>
        <v>147178</v>
      </c>
      <c r="E639" s="2">
        <v>0</v>
      </c>
      <c r="F639" s="2">
        <v>0</v>
      </c>
      <c r="G639" s="3">
        <f t="shared" si="14"/>
        <v>340983.57</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937958</v>
      </c>
      <c r="D642" s="2">
        <f>'PR-RAS'!E648</f>
        <v>697857</v>
      </c>
      <c r="E642" s="2">
        <v>0</v>
      </c>
      <c r="F642" s="2">
        <v>0</v>
      </c>
      <c r="G642" s="3">
        <f t="shared" si="14"/>
        <v>1495883.75</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697857</v>
      </c>
      <c r="D644" s="2">
        <f>'PR-RAS'!E650</f>
        <v>550679</v>
      </c>
      <c r="E644" s="2">
        <v>0</v>
      </c>
      <c r="F644" s="2">
        <v>0</v>
      </c>
      <c r="G644" s="3">
        <f t="shared" si="14"/>
        <v>1156895.25</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97582</v>
      </c>
      <c r="D646" s="2">
        <f>'PR-RAS'!E653</f>
        <v>353022</v>
      </c>
      <c r="E646" s="2">
        <v>0</v>
      </c>
      <c r="F646" s="2">
        <v>0</v>
      </c>
      <c r="G646" s="3">
        <f t="shared" si="14"/>
        <v>518338.77</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9789743</v>
      </c>
      <c r="D647" s="2">
        <f>'PR-RAS'!E654</f>
        <v>10713882</v>
      </c>
      <c r="E647" s="2">
        <v>0</v>
      </c>
      <c r="F647" s="2">
        <v>0</v>
      </c>
      <c r="G647" s="3">
        <f t="shared" si="14"/>
        <v>20166509.52</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9534303</v>
      </c>
      <c r="D648" s="2">
        <f>'PR-RAS'!E655</f>
        <v>10460592</v>
      </c>
      <c r="E648" s="2">
        <v>0</v>
      </c>
      <c r="F648" s="2">
        <v>0</v>
      </c>
      <c r="G648" s="3">
        <f t="shared" si="14"/>
        <v>19704700.09</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353022</v>
      </c>
      <c r="D649" s="2">
        <f>'PR-RAS'!E656</f>
        <v>606312</v>
      </c>
      <c r="E649" s="2">
        <v>0</v>
      </c>
      <c r="F649" s="2">
        <v>0</v>
      </c>
      <c r="G649" s="3">
        <f t="shared" si="14"/>
        <v>1014538.61</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263</v>
      </c>
      <c r="D651" s="2">
        <f>'PR-RAS'!E658</f>
        <v>261</v>
      </c>
      <c r="E651" s="2">
        <v>0</v>
      </c>
      <c r="F651" s="2">
        <v>0</v>
      </c>
      <c r="G651" s="3">
        <f t="shared" si="14"/>
        <v>510.25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260</v>
      </c>
      <c r="D653" s="2">
        <f>'PR-RAS'!E660</f>
        <v>261</v>
      </c>
      <c r="E653" s="2">
        <v>0</v>
      </c>
      <c r="F653" s="2">
        <v>0</v>
      </c>
      <c r="G653" s="3">
        <f t="shared" si="14"/>
        <v>509.86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19818</v>
      </c>
      <c r="D676" s="2">
        <f>'PR-RAS'!E683</f>
        <v>65334</v>
      </c>
      <c r="E676" s="2">
        <v>0</v>
      </c>
      <c r="F676" s="2">
        <v>0</v>
      </c>
      <c r="G676" s="3">
        <f t="shared" si="14"/>
        <v>101578.05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30000</v>
      </c>
      <c r="D677" s="2">
        <f>'PR-RAS'!E684</f>
        <v>39852</v>
      </c>
      <c r="E677" s="2">
        <v>0</v>
      </c>
      <c r="F677" s="2">
        <v>0</v>
      </c>
      <c r="G677" s="3">
        <f t="shared" si="14"/>
        <v>74159.899999999994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75560</v>
      </c>
      <c r="D679" s="2">
        <f>'PR-RAS'!E686</f>
        <v>0</v>
      </c>
      <c r="E679" s="2">
        <v>0</v>
      </c>
      <c r="F679" s="2">
        <v>0</v>
      </c>
      <c r="G679" s="3">
        <f t="shared" si="14"/>
        <v>51229.68</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336869</v>
      </c>
      <c r="D697" s="2">
        <f>'PR-RAS'!E704</f>
        <v>359198</v>
      </c>
      <c r="E697" s="2">
        <v>0</v>
      </c>
      <c r="F697" s="2">
        <v>0</v>
      </c>
      <c r="G697" s="3">
        <f t="shared" si="14"/>
        <v>734464.44</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1411</v>
      </c>
      <c r="D719" s="2">
        <f>'PR-RAS'!E726</f>
        <v>13770</v>
      </c>
      <c r="E719" s="2">
        <v>0</v>
      </c>
      <c r="F719" s="2">
        <v>0</v>
      </c>
      <c r="G719" s="3">
        <f t="shared" si="14"/>
        <v>20786.82</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5600</v>
      </c>
      <c r="D725" s="2">
        <f>'PR-RAS'!E732</f>
        <v>3000</v>
      </c>
      <c r="E725" s="2">
        <v>0</v>
      </c>
      <c r="F725" s="2">
        <v>0</v>
      </c>
      <c r="G725" s="3">
        <f t="shared" si="14"/>
        <v>8398.4</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11036</v>
      </c>
      <c r="D726" s="2">
        <f>'PR-RAS'!E733</f>
        <v>9712</v>
      </c>
      <c r="E726" s="2">
        <v>0</v>
      </c>
      <c r="F726" s="2">
        <v>0</v>
      </c>
      <c r="G726" s="3">
        <f t="shared" si="14"/>
        <v>22083.5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185758</v>
      </c>
      <c r="D727" s="2">
        <f>'PR-RAS'!E734</f>
        <v>188110</v>
      </c>
      <c r="E727" s="2">
        <v>0</v>
      </c>
      <c r="F727" s="2">
        <v>0</v>
      </c>
      <c r="G727" s="3">
        <f t="shared" si="14"/>
        <v>407996.03</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1427</v>
      </c>
      <c r="D729" s="2">
        <f>'PR-RAS'!E736</f>
        <v>1389</v>
      </c>
      <c r="E729" s="2">
        <v>0</v>
      </c>
      <c r="F729" s="2">
        <v>0</v>
      </c>
      <c r="G729" s="3">
        <f t="shared" si="14"/>
        <v>3061.24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127448</v>
      </c>
      <c r="D731" s="2">
        <f>'PR-RAS'!E738</f>
        <v>168832</v>
      </c>
      <c r="E731" s="2">
        <v>0</v>
      </c>
      <c r="F731" s="2">
        <v>0</v>
      </c>
      <c r="G731" s="3">
        <f t="shared" si="14"/>
        <v>339531.76</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8799</v>
      </c>
      <c r="D734" s="2">
        <f>'PR-RAS'!E741</f>
        <v>8772</v>
      </c>
      <c r="E734" s="2">
        <v>0</v>
      </c>
      <c r="F734" s="2">
        <v>0</v>
      </c>
      <c r="G734" s="3">
        <f t="shared" si="14"/>
        <v>19309.419999999998</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5336</v>
      </c>
      <c r="D735" s="2">
        <f>'PR-RAS'!E742</f>
        <v>5256</v>
      </c>
      <c r="E735" s="2">
        <v>0</v>
      </c>
      <c r="F735" s="2">
        <v>0</v>
      </c>
      <c r="G735" s="3">
        <f t="shared" si="14"/>
        <v>11632.43</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9976</v>
      </c>
      <c r="D753" s="2">
        <f>'PR-RAS'!E760</f>
        <v>7794</v>
      </c>
      <c r="E753" s="2">
        <v>0</v>
      </c>
      <c r="F753" s="2">
        <v>0</v>
      </c>
      <c r="G753" s="3">
        <f t="shared" si="14"/>
        <v>19224.13</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133242</v>
      </c>
      <c r="D974" s="2">
        <f>'PR-RAS'!E981</f>
        <v>132723</v>
      </c>
      <c r="E974" s="2">
        <v>0</v>
      </c>
      <c r="F974" s="2">
        <v>0</v>
      </c>
      <c r="G974" s="3">
        <f t="shared" si="34"/>
        <v>387923.42</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9322526</v>
      </c>
      <c r="D1011" s="7">
        <f>BILANCA!E6</f>
        <v>8912796</v>
      </c>
      <c r="E1011" s="7">
        <v>0</v>
      </c>
      <c r="F1011" s="7">
        <v>0</v>
      </c>
      <c r="G1011" s="8">
        <f t="shared" ref="G1011:G1306" si="38">B1011/1000*C1011+B1011/500*D1011</f>
        <v>27148.12</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8572368</v>
      </c>
      <c r="D1012" s="2">
        <f>BILANCA!E7</f>
        <v>7908255</v>
      </c>
      <c r="E1012" s="2">
        <v>0</v>
      </c>
      <c r="F1012" s="2">
        <v>0</v>
      </c>
      <c r="G1012" s="3">
        <f t="shared" si="38"/>
        <v>48777.760000000002</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1661871</v>
      </c>
      <c r="D1013" s="2">
        <f>BILANCA!E8</f>
        <v>1687703</v>
      </c>
      <c r="E1013" s="2">
        <v>0</v>
      </c>
      <c r="F1013" s="2">
        <v>0</v>
      </c>
      <c r="G1013" s="3">
        <f t="shared" si="38"/>
        <v>15111.83</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977389</v>
      </c>
      <c r="D1014" s="2">
        <f>BILANCA!E9</f>
        <v>977389</v>
      </c>
      <c r="E1014" s="2">
        <v>0</v>
      </c>
      <c r="F1014" s="2">
        <v>0</v>
      </c>
      <c r="G1014" s="3">
        <f t="shared" si="38"/>
        <v>11728.67</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684482</v>
      </c>
      <c r="D1015" s="2">
        <f>BILANCA!E10</f>
        <v>710314</v>
      </c>
      <c r="E1015" s="2">
        <v>0</v>
      </c>
      <c r="F1015" s="2">
        <v>0</v>
      </c>
      <c r="G1015" s="3">
        <f t="shared" si="38"/>
        <v>10525.55</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6866791</v>
      </c>
      <c r="D1017" s="2">
        <f>BILANCA!E12</f>
        <v>6166555</v>
      </c>
      <c r="E1017" s="2">
        <v>0</v>
      </c>
      <c r="F1017" s="2">
        <v>0</v>
      </c>
      <c r="G1017" s="3">
        <f t="shared" si="38"/>
        <v>134399.31</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6010859</v>
      </c>
      <c r="D1018" s="2">
        <f>BILANCA!E13</f>
        <v>5159351</v>
      </c>
      <c r="E1018" s="2">
        <v>0</v>
      </c>
      <c r="F1018" s="2">
        <v>0</v>
      </c>
      <c r="G1018" s="3">
        <f t="shared" si="38"/>
        <v>130636.49</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151954</v>
      </c>
      <c r="D1019" s="2">
        <f>BILANCA!E14</f>
        <v>151954</v>
      </c>
      <c r="E1019" s="2">
        <v>0</v>
      </c>
      <c r="F1019" s="2">
        <v>0</v>
      </c>
      <c r="G1019" s="3">
        <f t="shared" si="38"/>
        <v>4102.76</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9847542</v>
      </c>
      <c r="D1020" s="2">
        <f>BILANCA!E15</f>
        <v>9965454</v>
      </c>
      <c r="E1020" s="2">
        <v>0</v>
      </c>
      <c r="F1020" s="2">
        <v>0</v>
      </c>
      <c r="G1020" s="3">
        <f t="shared" si="38"/>
        <v>297784.5</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27781</v>
      </c>
      <c r="D1021" s="2">
        <f>BILANCA!E16</f>
        <v>27781</v>
      </c>
      <c r="E1021" s="2">
        <v>0</v>
      </c>
      <c r="F1021" s="2">
        <v>0</v>
      </c>
      <c r="G1021" s="3">
        <f t="shared" si="38"/>
        <v>916.77</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197907</v>
      </c>
      <c r="D1022" s="2">
        <f>BILANCA!E17</f>
        <v>204957</v>
      </c>
      <c r="E1022" s="2">
        <v>0</v>
      </c>
      <c r="F1022" s="2">
        <v>0</v>
      </c>
      <c r="G1022" s="3">
        <f t="shared" si="38"/>
        <v>7293.85</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4214324</v>
      </c>
      <c r="D1023" s="2">
        <f>BILANCA!E18</f>
        <v>5190795</v>
      </c>
      <c r="E1023" s="2">
        <v>0</v>
      </c>
      <c r="F1023" s="2">
        <v>0</v>
      </c>
      <c r="G1023" s="3">
        <f t="shared" si="38"/>
        <v>189746.88</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699878</v>
      </c>
      <c r="D1024" s="2">
        <f>BILANCA!E19</f>
        <v>784007</v>
      </c>
      <c r="E1024" s="2">
        <v>0</v>
      </c>
      <c r="F1024" s="2">
        <v>0</v>
      </c>
      <c r="G1024" s="3">
        <f t="shared" si="38"/>
        <v>31750.49</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1010800</v>
      </c>
      <c r="D1025" s="2">
        <f>BILANCA!E20</f>
        <v>1113008</v>
      </c>
      <c r="E1025" s="2">
        <v>0</v>
      </c>
      <c r="F1025" s="2">
        <v>0</v>
      </c>
      <c r="G1025" s="3">
        <f t="shared" si="38"/>
        <v>48552.24</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35016</v>
      </c>
      <c r="D1026" s="2">
        <f>BILANCA!E21</f>
        <v>35016</v>
      </c>
      <c r="E1026" s="2">
        <v>0</v>
      </c>
      <c r="F1026" s="2">
        <v>0</v>
      </c>
      <c r="G1026" s="3">
        <f t="shared" si="38"/>
        <v>1680.77</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199068</v>
      </c>
      <c r="D1027" s="2">
        <f>BILANCA!E22</f>
        <v>219225</v>
      </c>
      <c r="E1027" s="2">
        <v>0</v>
      </c>
      <c r="F1027" s="2">
        <v>0</v>
      </c>
      <c r="G1027" s="3">
        <f t="shared" si="38"/>
        <v>10837.81</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3239441</v>
      </c>
      <c r="D1028" s="2">
        <f>BILANCA!E23</f>
        <v>3404758</v>
      </c>
      <c r="E1028" s="2">
        <v>0</v>
      </c>
      <c r="F1028" s="2">
        <v>0</v>
      </c>
      <c r="G1028" s="3">
        <f t="shared" si="38"/>
        <v>180881.23</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959</v>
      </c>
      <c r="D1029" s="2">
        <f>BILANCA!E24</f>
        <v>4766</v>
      </c>
      <c r="E1029" s="2">
        <v>0</v>
      </c>
      <c r="F1029" s="2">
        <v>0</v>
      </c>
      <c r="G1029" s="3">
        <f t="shared" si="38"/>
        <v>199.33</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183843</v>
      </c>
      <c r="D1031" s="2">
        <f>BILANCA!E26</f>
        <v>200167</v>
      </c>
      <c r="E1031" s="2">
        <v>0</v>
      </c>
      <c r="F1031" s="2">
        <v>0</v>
      </c>
      <c r="G1031" s="3">
        <f t="shared" si="38"/>
        <v>12267.72</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3969249</v>
      </c>
      <c r="D1033" s="2">
        <f>BILANCA!E28</f>
        <v>4192933</v>
      </c>
      <c r="E1033" s="2">
        <v>0</v>
      </c>
      <c r="F1033" s="2">
        <v>0</v>
      </c>
      <c r="G1033" s="3">
        <f t="shared" si="38"/>
        <v>284167.65000000002</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119967</v>
      </c>
      <c r="D1034" s="2">
        <f>BILANCA!E29</f>
        <v>197244</v>
      </c>
      <c r="E1034" s="2">
        <v>0</v>
      </c>
      <c r="F1034" s="2">
        <v>0</v>
      </c>
      <c r="G1034" s="3">
        <f t="shared" si="38"/>
        <v>12346.92</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427087</v>
      </c>
      <c r="D1035" s="2">
        <f>BILANCA!E30</f>
        <v>520657</v>
      </c>
      <c r="E1035" s="2">
        <v>0</v>
      </c>
      <c r="F1035" s="2">
        <v>0</v>
      </c>
      <c r="G1035" s="3">
        <f t="shared" si="38"/>
        <v>36710.03</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307120</v>
      </c>
      <c r="D1039" s="2">
        <f>BILANCA!E34</f>
        <v>323413</v>
      </c>
      <c r="E1039" s="2">
        <v>0</v>
      </c>
      <c r="F1039" s="2">
        <v>0</v>
      </c>
      <c r="G1039" s="3">
        <f t="shared" si="38"/>
        <v>27664.43</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5286</v>
      </c>
      <c r="D1040" s="2">
        <f>BILANCA!E35</f>
        <v>5286</v>
      </c>
      <c r="E1040" s="2">
        <v>0</v>
      </c>
      <c r="F1040" s="2">
        <v>0</v>
      </c>
      <c r="G1040" s="3">
        <f t="shared" si="38"/>
        <v>475.74</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4959</v>
      </c>
      <c r="D1041" s="2">
        <f>BILANCA!E36</f>
        <v>4959</v>
      </c>
      <c r="E1041" s="2">
        <v>0</v>
      </c>
      <c r="F1041" s="2">
        <v>0</v>
      </c>
      <c r="G1041" s="3">
        <f t="shared" si="38"/>
        <v>461.19</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327</v>
      </c>
      <c r="D1042" s="2">
        <f>BILANCA!E37</f>
        <v>327</v>
      </c>
      <c r="E1042" s="2">
        <v>0</v>
      </c>
      <c r="F1042" s="2">
        <v>0</v>
      </c>
      <c r="G1042" s="3">
        <f t="shared" si="38"/>
        <v>31.39</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30800</v>
      </c>
      <c r="D1050" s="2">
        <f>BILANCA!E45</f>
        <v>20666</v>
      </c>
      <c r="E1050" s="2">
        <v>0</v>
      </c>
      <c r="F1050" s="2">
        <v>0</v>
      </c>
      <c r="G1050" s="3">
        <f t="shared" si="38"/>
        <v>2885.28</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30800</v>
      </c>
      <c r="D1052" s="2">
        <f>BILANCA!E47</f>
        <v>30800</v>
      </c>
      <c r="E1052" s="2">
        <v>0</v>
      </c>
      <c r="F1052" s="2">
        <v>0</v>
      </c>
      <c r="G1052" s="3">
        <f t="shared" si="38"/>
        <v>3880.8</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5750</v>
      </c>
      <c r="E1054" s="2">
        <v>0</v>
      </c>
      <c r="F1054" s="2">
        <v>0</v>
      </c>
      <c r="G1054" s="3">
        <f t="shared" si="38"/>
        <v>506</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15884</v>
      </c>
      <c r="E1055" s="2">
        <v>0</v>
      </c>
      <c r="F1055" s="2">
        <v>0</v>
      </c>
      <c r="G1055" s="3">
        <f t="shared" si="38"/>
        <v>1429.56</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712368</v>
      </c>
      <c r="D1059" s="2">
        <f>BILANCA!E54</f>
        <v>764813</v>
      </c>
      <c r="E1059" s="2">
        <v>0</v>
      </c>
      <c r="F1059" s="2">
        <v>0</v>
      </c>
      <c r="G1059" s="3">
        <f t="shared" si="38"/>
        <v>109857.71</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712368</v>
      </c>
      <c r="D1060" s="2">
        <f>BILANCA!E55</f>
        <v>764813</v>
      </c>
      <c r="E1060" s="2">
        <v>0</v>
      </c>
      <c r="F1060" s="2">
        <v>0</v>
      </c>
      <c r="G1060" s="3">
        <f t="shared" si="38"/>
        <v>112099.7</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43706</v>
      </c>
      <c r="D1068" s="2">
        <f>BILANCA!E63</f>
        <v>53997</v>
      </c>
      <c r="E1068" s="2">
        <v>0</v>
      </c>
      <c r="F1068" s="2">
        <v>0</v>
      </c>
      <c r="G1068" s="3">
        <f t="shared" si="38"/>
        <v>8798.6</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43706</v>
      </c>
      <c r="D1069" s="2">
        <f>BILANCA!E64</f>
        <v>14114</v>
      </c>
      <c r="E1069" s="2">
        <v>0</v>
      </c>
      <c r="F1069" s="2">
        <v>0</v>
      </c>
      <c r="G1069" s="3">
        <f t="shared" si="38"/>
        <v>4244.1099999999997</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39883</v>
      </c>
      <c r="E1073" s="2">
        <v>0</v>
      </c>
      <c r="F1073" s="2">
        <v>0</v>
      </c>
      <c r="G1073" s="3">
        <f>B1073/1000*C1073+B1073/500*D1073</f>
        <v>5025.26</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750158</v>
      </c>
      <c r="D1074" s="2">
        <f>BILANCA!E69</f>
        <v>1004542</v>
      </c>
      <c r="E1074" s="2">
        <v>0</v>
      </c>
      <c r="F1074" s="2">
        <v>0</v>
      </c>
      <c r="G1074" s="3">
        <f t="shared" si="38"/>
        <v>176591.49</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353022</v>
      </c>
      <c r="D1075" s="2">
        <f>BILANCA!E70</f>
        <v>606312</v>
      </c>
      <c r="E1075" s="2">
        <v>0</v>
      </c>
      <c r="F1075" s="2">
        <v>0</v>
      </c>
      <c r="G1075" s="3">
        <f t="shared" si="38"/>
        <v>101766.99</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336213</v>
      </c>
      <c r="D1076" s="2">
        <f>BILANCA!E71</f>
        <v>605029</v>
      </c>
      <c r="E1076" s="2">
        <v>0</v>
      </c>
      <c r="F1076" s="2">
        <v>0</v>
      </c>
      <c r="G1076" s="3">
        <f t="shared" si="38"/>
        <v>102053.89</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336213</v>
      </c>
      <c r="D1078" s="2">
        <f>BILANCA!E73</f>
        <v>605029</v>
      </c>
      <c r="E1078" s="2">
        <v>0</v>
      </c>
      <c r="F1078" s="2">
        <v>0</v>
      </c>
      <c r="G1078" s="3">
        <f t="shared" si="38"/>
        <v>105146.43</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15914</v>
      </c>
      <c r="D1081" s="2">
        <f>BILANCA!E76</f>
        <v>23</v>
      </c>
      <c r="E1081" s="2">
        <v>0</v>
      </c>
      <c r="F1081" s="2">
        <v>0</v>
      </c>
      <c r="G1081" s="3">
        <f t="shared" si="38"/>
        <v>1133.1600000000001</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15914</v>
      </c>
      <c r="D1082" s="2">
        <f>BILANCA!E77</f>
        <v>23</v>
      </c>
      <c r="E1082" s="2">
        <v>0</v>
      </c>
      <c r="F1082" s="2">
        <v>0</v>
      </c>
      <c r="G1082" s="3">
        <f t="shared" ref="G1082:G1084" si="39">B1082/1000*C1082+B1082/500*D1082</f>
        <v>1149.1199999999999</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895</v>
      </c>
      <c r="D1085" s="2">
        <f>BILANCA!E80</f>
        <v>1260</v>
      </c>
      <c r="E1085" s="2">
        <v>0</v>
      </c>
      <c r="F1085" s="2">
        <v>0</v>
      </c>
      <c r="G1085" s="3">
        <f t="shared" si="38"/>
        <v>256.13</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22401</v>
      </c>
      <c r="D1087" s="2">
        <f>BILANCA!E82</f>
        <v>16140</v>
      </c>
      <c r="E1087" s="2">
        <v>0</v>
      </c>
      <c r="F1087" s="2">
        <v>0</v>
      </c>
      <c r="G1087" s="3">
        <f t="shared" si="38"/>
        <v>4210.4399999999996</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22401</v>
      </c>
      <c r="D1092" s="2">
        <f>BILANCA!E87</f>
        <v>16140</v>
      </c>
      <c r="E1092" s="2">
        <v>0</v>
      </c>
      <c r="F1092" s="2">
        <v>0</v>
      </c>
      <c r="G1092" s="3">
        <f t="shared" si="38"/>
        <v>4483.84</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17566</v>
      </c>
      <c r="D1124" s="2">
        <f>BILANCA!E119</f>
        <v>17566</v>
      </c>
      <c r="E1124" s="2">
        <v>0</v>
      </c>
      <c r="F1124" s="2">
        <v>0</v>
      </c>
      <c r="G1124" s="3">
        <f t="shared" si="38"/>
        <v>6007.57</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17566</v>
      </c>
      <c r="D1125" s="2">
        <f>BILANCA!E120</f>
        <v>17566</v>
      </c>
      <c r="E1125" s="2">
        <v>0</v>
      </c>
      <c r="F1125" s="2">
        <v>0</v>
      </c>
      <c r="G1125" s="3">
        <f t="shared" si="38"/>
        <v>6060.27</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17566</v>
      </c>
      <c r="D1129" s="2">
        <f>BILANCA!E124</f>
        <v>17566</v>
      </c>
      <c r="E1129" s="2">
        <v>0</v>
      </c>
      <c r="F1129" s="2">
        <v>0</v>
      </c>
      <c r="G1129" s="3">
        <f t="shared" si="38"/>
        <v>6271.06</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16300</v>
      </c>
      <c r="D1140" s="2">
        <f>BILANCA!E135</f>
        <v>22600</v>
      </c>
      <c r="E1140" s="2">
        <v>0</v>
      </c>
      <c r="F1140" s="2">
        <v>0</v>
      </c>
      <c r="G1140" s="3">
        <f t="shared" si="38"/>
        <v>7995</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16300</v>
      </c>
      <c r="D1141" s="2">
        <f>BILANCA!E136</f>
        <v>22600</v>
      </c>
      <c r="E1141" s="2">
        <v>0</v>
      </c>
      <c r="F1141" s="2">
        <v>0</v>
      </c>
      <c r="G1141" s="3">
        <f t="shared" si="38"/>
        <v>8056.5</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16300</v>
      </c>
      <c r="D1146" s="2">
        <f>BILANCA!E141</f>
        <v>22600</v>
      </c>
      <c r="E1146" s="2">
        <v>0</v>
      </c>
      <c r="F1146" s="2">
        <v>0</v>
      </c>
      <c r="G1146" s="3">
        <f t="shared" si="38"/>
        <v>8364</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330342</v>
      </c>
      <c r="D1152" s="2">
        <f>BILANCA!E147</f>
        <v>337673</v>
      </c>
      <c r="E1152" s="2">
        <v>0</v>
      </c>
      <c r="F1152" s="2">
        <v>0</v>
      </c>
      <c r="G1152" s="3">
        <f t="shared" si="38"/>
        <v>142807.70000000001</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17677</v>
      </c>
      <c r="D1165" s="2">
        <f>BILANCA!E160</f>
        <v>16339</v>
      </c>
      <c r="E1165" s="2">
        <v>0</v>
      </c>
      <c r="F1165" s="2">
        <v>0</v>
      </c>
      <c r="G1165" s="3">
        <f t="shared" si="38"/>
        <v>7805.03</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68341</v>
      </c>
      <c r="D1166" s="2">
        <f>BILANCA!E161</f>
        <v>50155</v>
      </c>
      <c r="E1166" s="2">
        <v>0</v>
      </c>
      <c r="F1166" s="2">
        <v>0</v>
      </c>
      <c r="G1166" s="3">
        <f t="shared" si="38"/>
        <v>26309.56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279811</v>
      </c>
      <c r="D1167" s="2">
        <f>BILANCA!E162</f>
        <v>273219</v>
      </c>
      <c r="E1167" s="2">
        <v>0</v>
      </c>
      <c r="F1167" s="2">
        <v>0</v>
      </c>
      <c r="G1167" s="3">
        <f t="shared" si="38"/>
        <v>129721.09</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35487</v>
      </c>
      <c r="D1169" s="2">
        <f>BILANCA!E164</f>
        <v>2039</v>
      </c>
      <c r="E1169" s="2">
        <v>0</v>
      </c>
      <c r="F1169" s="2">
        <v>0</v>
      </c>
      <c r="G1169" s="3">
        <f t="shared" si="38"/>
        <v>6290.84</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10526</v>
      </c>
      <c r="D1170" s="2">
        <f>BILANCA!E165</f>
        <v>4250</v>
      </c>
      <c r="E1170" s="2">
        <v>0</v>
      </c>
      <c r="F1170" s="2">
        <v>0</v>
      </c>
      <c r="G1170" s="3">
        <f t="shared" si="38"/>
        <v>3044.16</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10526</v>
      </c>
      <c r="D1172" s="2">
        <f>BILANCA!E167</f>
        <v>4250</v>
      </c>
      <c r="E1172" s="2">
        <v>0</v>
      </c>
      <c r="F1172" s="2">
        <v>0</v>
      </c>
      <c r="G1172" s="3">
        <f t="shared" si="38"/>
        <v>3082.21</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9322526</v>
      </c>
      <c r="D1180" s="2">
        <f>BILANCA!E176</f>
        <v>8912796</v>
      </c>
      <c r="E1180" s="2">
        <v>0</v>
      </c>
      <c r="F1180" s="2">
        <v>0</v>
      </c>
      <c r="G1180" s="3">
        <f t="shared" si="38"/>
        <v>4615180.0599999996</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1600668</v>
      </c>
      <c r="D1181" s="2">
        <f>BILANCA!E177</f>
        <v>1568472</v>
      </c>
      <c r="E1181" s="2">
        <v>0</v>
      </c>
      <c r="F1181" s="2">
        <v>0</v>
      </c>
      <c r="G1181" s="3">
        <f t="shared" si="38"/>
        <v>810131.65</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990613</v>
      </c>
      <c r="D1182" s="2">
        <f>BILANCA!E178</f>
        <v>1024387</v>
      </c>
      <c r="E1182" s="2">
        <v>0</v>
      </c>
      <c r="F1182" s="2">
        <v>0</v>
      </c>
      <c r="G1182" s="3">
        <f t="shared" si="38"/>
        <v>522774.56</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634048</v>
      </c>
      <c r="D1183" s="2">
        <f>BILANCA!E179</f>
        <v>709643</v>
      </c>
      <c r="E1183" s="2">
        <v>0</v>
      </c>
      <c r="F1183" s="2">
        <v>0</v>
      </c>
      <c r="G1183" s="3">
        <f t="shared" si="38"/>
        <v>355226.78</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349280</v>
      </c>
      <c r="D1184" s="2">
        <f>BILANCA!E180</f>
        <v>304835</v>
      </c>
      <c r="E1184" s="2">
        <v>0</v>
      </c>
      <c r="F1184" s="2">
        <v>0</v>
      </c>
      <c r="G1184" s="3">
        <f t="shared" si="38"/>
        <v>166857.29999999999</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451</v>
      </c>
      <c r="D1185" s="2">
        <f>BILANCA!E181</f>
        <v>1029</v>
      </c>
      <c r="E1185" s="2">
        <v>0</v>
      </c>
      <c r="F1185" s="2">
        <v>0</v>
      </c>
      <c r="G1185" s="3">
        <f t="shared" si="38"/>
        <v>439.08</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451</v>
      </c>
      <c r="D1188" s="2">
        <f>BILANCA!E184</f>
        <v>1029</v>
      </c>
      <c r="E1188" s="2">
        <v>0</v>
      </c>
      <c r="F1188" s="2">
        <v>0</v>
      </c>
      <c r="G1188" s="3">
        <f t="shared" si="38"/>
        <v>446.6</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6833</v>
      </c>
      <c r="D1200" s="2">
        <f>BILANCA!E196</f>
        <v>8881</v>
      </c>
      <c r="E1200" s="2">
        <v>0</v>
      </c>
      <c r="F1200" s="2">
        <v>0</v>
      </c>
      <c r="G1200" s="3">
        <f t="shared" si="38"/>
        <v>4673.05</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79683</v>
      </c>
      <c r="D1201" s="2">
        <f>BILANCA!E197</f>
        <v>146403</v>
      </c>
      <c r="E1201" s="2">
        <v>0</v>
      </c>
      <c r="F1201" s="2">
        <v>0</v>
      </c>
      <c r="G1201" s="3">
        <f t="shared" si="38"/>
        <v>71145.399999999994</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7340</v>
      </c>
      <c r="D1202" s="2">
        <f>BILANCA!E198</f>
        <v>6517</v>
      </c>
      <c r="E1202" s="2">
        <v>0</v>
      </c>
      <c r="F1202" s="2">
        <v>0</v>
      </c>
      <c r="G1202" s="3">
        <f t="shared" ref="G1202:G1206" si="44">B1202/1000*C1202+B1202/500*D1202</f>
        <v>3911.81</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69791</v>
      </c>
      <c r="D1203" s="2">
        <f>BILANCA!E199</f>
        <v>139886</v>
      </c>
      <c r="E1203" s="2">
        <v>0</v>
      </c>
      <c r="F1203" s="2">
        <v>0</v>
      </c>
      <c r="G1203" s="3">
        <f t="shared" si="44"/>
        <v>67465.66</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2552</v>
      </c>
      <c r="D1206" s="2">
        <f>BILANCA!E202</f>
        <v>0</v>
      </c>
      <c r="E1206" s="2">
        <v>0</v>
      </c>
      <c r="F1206" s="2">
        <v>0</v>
      </c>
      <c r="G1206" s="3">
        <f t="shared" si="44"/>
        <v>500.19</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530372</v>
      </c>
      <c r="D1223" s="2">
        <f>BILANCA!E219</f>
        <v>397649</v>
      </c>
      <c r="E1223" s="2">
        <v>0</v>
      </c>
      <c r="F1223" s="2">
        <v>0</v>
      </c>
      <c r="G1223" s="3">
        <f t="shared" si="38"/>
        <v>282367.71000000002</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530372</v>
      </c>
      <c r="D1224" s="2">
        <f>BILANCA!E220</f>
        <v>397649</v>
      </c>
      <c r="E1224" s="2">
        <v>0</v>
      </c>
      <c r="F1224" s="2">
        <v>0</v>
      </c>
      <c r="G1224" s="3">
        <f t="shared" si="38"/>
        <v>283693.38</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530372</v>
      </c>
      <c r="D1229" s="2">
        <f>BILANCA!E225</f>
        <v>397649</v>
      </c>
      <c r="E1229" s="2">
        <v>0</v>
      </c>
      <c r="F1229" s="2">
        <v>0</v>
      </c>
      <c r="G1229" s="3">
        <f t="shared" si="38"/>
        <v>290321.73</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33</v>
      </c>
      <c r="E1251" s="2">
        <v>0</v>
      </c>
      <c r="F1251" s="2">
        <v>0</v>
      </c>
      <c r="G1251" s="3">
        <f>B1251/1000*C1251+B1251/500*D1251</f>
        <v>15.91</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7721858</v>
      </c>
      <c r="D1255" s="2">
        <f>BILANCA!E251</f>
        <v>7344324</v>
      </c>
      <c r="E1255" s="2">
        <v>0</v>
      </c>
      <c r="F1255" s="2">
        <v>0</v>
      </c>
      <c r="G1255" s="3">
        <f t="shared" si="38"/>
        <v>5490573.9699999997</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8089947</v>
      </c>
      <c r="D1256" s="2">
        <f>BILANCA!E252</f>
        <v>7554566</v>
      </c>
      <c r="E1256" s="2">
        <v>0</v>
      </c>
      <c r="F1256" s="2">
        <v>0</v>
      </c>
      <c r="G1256" s="3">
        <f t="shared" si="38"/>
        <v>5706973.4299999997</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8620319</v>
      </c>
      <c r="D1257" s="2">
        <f>BILANCA!E253</f>
        <v>7952215</v>
      </c>
      <c r="E1257" s="2">
        <v>0</v>
      </c>
      <c r="F1257" s="2">
        <v>0</v>
      </c>
      <c r="G1257" s="3">
        <f t="shared" si="38"/>
        <v>6057613</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530372</v>
      </c>
      <c r="D1258" s="2">
        <f>BILANCA!E254</f>
        <v>397649</v>
      </c>
      <c r="E1258" s="2">
        <v>0</v>
      </c>
      <c r="F1258" s="2">
        <v>0</v>
      </c>
      <c r="G1258" s="3">
        <f t="shared" si="38"/>
        <v>328766.15999999997</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-697857</v>
      </c>
      <c r="D1259" s="2">
        <f>BILANCA!E255</f>
        <v>-550679</v>
      </c>
      <c r="E1259" s="2">
        <v>0</v>
      </c>
      <c r="F1259" s="2">
        <v>0</v>
      </c>
      <c r="G1259" s="3">
        <f t="shared" si="38"/>
        <v>-448004.54</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697857</v>
      </c>
      <c r="D1264" s="2">
        <f>BILANCA!E260</f>
        <v>550679</v>
      </c>
      <c r="E1264" s="2">
        <v>0</v>
      </c>
      <c r="F1264" s="2">
        <v>0</v>
      </c>
      <c r="G1264" s="3">
        <f t="shared" si="38"/>
        <v>457000.61</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697857</v>
      </c>
      <c r="D1265" s="2">
        <f>BILANCA!E261</f>
        <v>0</v>
      </c>
      <c r="E1265" s="2">
        <v>0</v>
      </c>
      <c r="F1265" s="2">
        <v>0</v>
      </c>
      <c r="G1265" s="3">
        <f t="shared" si="38"/>
        <v>177953.54</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417957</v>
      </c>
      <c r="E1266" s="2">
        <v>0</v>
      </c>
      <c r="F1266" s="2">
        <v>0</v>
      </c>
      <c r="G1266" s="3">
        <f t="shared" si="38"/>
        <v>213993.98</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132723</v>
      </c>
      <c r="E1267" s="2">
        <v>0</v>
      </c>
      <c r="F1267" s="2">
        <v>0</v>
      </c>
      <c r="G1267" s="3">
        <f t="shared" si="38"/>
        <v>68219.62</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319242</v>
      </c>
      <c r="D1278" s="2">
        <f>BILANCA!E274</f>
        <v>336187</v>
      </c>
      <c r="E1278" s="2">
        <v>0</v>
      </c>
      <c r="F1278" s="2">
        <v>0</v>
      </c>
      <c r="G1278" s="3">
        <f t="shared" si="38"/>
        <v>265753.09000000003</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14606</v>
      </c>
      <c r="D1279" s="2">
        <f>BILANCA!E275</f>
        <v>16339</v>
      </c>
      <c r="E1279" s="2">
        <v>0</v>
      </c>
      <c r="F1279" s="2">
        <v>0</v>
      </c>
      <c r="G1279" s="3">
        <f t="shared" ref="G1279:G1294" si="48">B1279/1000*C1279+B1279/500*D1279</f>
        <v>12719.4</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50998</v>
      </c>
      <c r="D1292" s="2">
        <f>BILANCA!E288</f>
        <v>46629</v>
      </c>
      <c r="E1292" s="2">
        <v>0</v>
      </c>
      <c r="F1292" s="2">
        <v>0</v>
      </c>
      <c r="G1292" s="3">
        <f t="shared" si="48"/>
        <v>40680.19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253637</v>
      </c>
      <c r="D1293" s="2">
        <f>BILANCA!E289</f>
        <v>273219</v>
      </c>
      <c r="E1293" s="2">
        <v>0</v>
      </c>
      <c r="F1293" s="2">
        <v>0</v>
      </c>
      <c r="G1293" s="3">
        <f t="shared" si="48"/>
        <v>226421.23</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10526</v>
      </c>
      <c r="D1295" s="2">
        <f>BILANCA!E291</f>
        <v>4250</v>
      </c>
      <c r="E1295" s="2">
        <v>0</v>
      </c>
      <c r="F1295" s="2">
        <v>0</v>
      </c>
      <c r="G1295" s="3">
        <f t="shared" si="38"/>
        <v>5422.41</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10526</v>
      </c>
      <c r="D1297" s="2">
        <f>BILANCA!E293</f>
        <v>4250</v>
      </c>
      <c r="E1297" s="2">
        <v>0</v>
      </c>
      <c r="F1297" s="2">
        <v>0</v>
      </c>
      <c r="G1297" s="3">
        <f t="shared" si="50"/>
        <v>5460.46</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789231</v>
      </c>
      <c r="D1301" s="2">
        <f>BILANCA!E297</f>
        <v>2604610</v>
      </c>
      <c r="E1301" s="2">
        <v>0</v>
      </c>
      <c r="F1301" s="2">
        <v>0</v>
      </c>
      <c r="G1301" s="3">
        <f t="shared" si="38"/>
        <v>1745549.24</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789231</v>
      </c>
      <c r="D1302" s="2">
        <f>BILANCA!E298</f>
        <v>2604610</v>
      </c>
      <c r="E1302" s="2">
        <v>0</v>
      </c>
      <c r="F1302" s="2">
        <v>0</v>
      </c>
      <c r="G1302" s="3">
        <f t="shared" si="38"/>
        <v>1751547.69</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144037</v>
      </c>
      <c r="D1305" s="2">
        <f>BILANCA!E302</f>
        <v>12609</v>
      </c>
      <c r="E1305" s="2">
        <v>0</v>
      </c>
      <c r="F1305" s="2">
        <v>0</v>
      </c>
      <c r="G1305" s="3">
        <f t="shared" si="38"/>
        <v>49930.23</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221791</v>
      </c>
      <c r="D1306" s="2">
        <f>BILANCA!E303</f>
        <v>327103</v>
      </c>
      <c r="E1306" s="2">
        <v>0</v>
      </c>
      <c r="F1306" s="2">
        <v>0</v>
      </c>
      <c r="G1306" s="3">
        <f t="shared" si="38"/>
        <v>259295.11</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10526</v>
      </c>
      <c r="D1308" s="2">
        <f>BILANCA!E305</f>
        <v>4250</v>
      </c>
      <c r="E1308" s="2">
        <v>0</v>
      </c>
      <c r="F1308" s="2">
        <v>0</v>
      </c>
      <c r="G1308" s="3">
        <f t="shared" ref="G1308:G1581" si="52">B1308/1000*C1308+B1308/500*D1308</f>
        <v>5669.75</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21941</v>
      </c>
      <c r="D1311" s="2">
        <f>BILANCA!E308</f>
        <v>15253</v>
      </c>
      <c r="E1311" s="2">
        <v>0</v>
      </c>
      <c r="F1311" s="2">
        <v>0</v>
      </c>
      <c r="G1311" s="3">
        <f t="shared" si="52"/>
        <v>15786.55</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115</v>
      </c>
      <c r="E1312" s="2">
        <v>0</v>
      </c>
      <c r="F1312" s="2">
        <v>0</v>
      </c>
      <c r="G1312" s="3">
        <f t="shared" si="52"/>
        <v>69.459999999999994</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459</v>
      </c>
      <c r="D1314" s="2">
        <f>BILANCA!E311</f>
        <v>772</v>
      </c>
      <c r="E1314" s="2">
        <v>0</v>
      </c>
      <c r="F1314" s="2">
        <v>0</v>
      </c>
      <c r="G1314" s="3">
        <f t="shared" si="52"/>
        <v>608.91</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172861</v>
      </c>
      <c r="D1339" s="2">
        <f>BILANCA!E336</f>
        <v>124502</v>
      </c>
      <c r="E1339" s="2">
        <v>0</v>
      </c>
      <c r="F1339" s="2">
        <v>0</v>
      </c>
      <c r="G1339" s="3">
        <f t="shared" si="52"/>
        <v>138793.59</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817752</v>
      </c>
      <c r="D1340" s="2">
        <f>BILANCA!E337</f>
        <v>899885</v>
      </c>
      <c r="E1340" s="2">
        <v>0</v>
      </c>
      <c r="F1340" s="2">
        <v>0</v>
      </c>
      <c r="G1340" s="3">
        <f t="shared" si="52"/>
        <v>863782.26</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25699</v>
      </c>
      <c r="D1341" s="2">
        <f>BILANCA!E338</f>
        <v>49682</v>
      </c>
      <c r="E1341" s="2">
        <v>0</v>
      </c>
      <c r="F1341" s="2">
        <v>0</v>
      </c>
      <c r="G1341" s="3">
        <f t="shared" si="52"/>
        <v>41395.85</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53985</v>
      </c>
      <c r="D1342" s="2">
        <f>BILANCA!E339</f>
        <v>96721</v>
      </c>
      <c r="E1342" s="2">
        <v>0</v>
      </c>
      <c r="F1342" s="2">
        <v>0</v>
      </c>
      <c r="G1342" s="3">
        <f t="shared" si="52"/>
        <v>82145.759999999995</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530372</v>
      </c>
      <c r="D1346" s="2">
        <f>BILANCA!E343</f>
        <v>397649</v>
      </c>
      <c r="E1346" s="2">
        <v>0</v>
      </c>
      <c r="F1346" s="2">
        <v>0</v>
      </c>
      <c r="G1346" s="3">
        <f t="shared" si="52"/>
        <v>445425.12</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33</v>
      </c>
      <c r="E1368" s="2">
        <v>0</v>
      </c>
      <c r="F1368" s="2">
        <v>0</v>
      </c>
      <c r="G1368" s="3">
        <f t="shared" si="57"/>
        <v>23.63</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72497</v>
      </c>
      <c r="D1390" s="2">
        <f>BILANCA!E387</f>
        <v>72497</v>
      </c>
      <c r="E1390" s="2">
        <v>0</v>
      </c>
      <c r="F1390" s="2">
        <v>0</v>
      </c>
      <c r="G1390" s="3">
        <f t="shared" ref="G1390:G1399" si="61">B1390/1000*C1390+B1390/500*D1390</f>
        <v>82646.58</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540348</v>
      </c>
      <c r="D1392" s="2">
        <f>BILANCA!E389</f>
        <v>397649</v>
      </c>
      <c r="E1392" s="2">
        <v>0</v>
      </c>
      <c r="F1392" s="2">
        <v>0</v>
      </c>
      <c r="G1392" s="3">
        <f t="shared" si="61"/>
        <v>510216.77</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114965</v>
      </c>
      <c r="D1394" s="2">
        <f>BILANCA!E391</f>
        <v>122190</v>
      </c>
      <c r="E1394" s="2">
        <v>0</v>
      </c>
      <c r="F1394" s="2">
        <v>0</v>
      </c>
      <c r="G1394" s="3">
        <f t="shared" si="61"/>
        <v>137988.48000000001</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61421</v>
      </c>
      <c r="D1395" s="2">
        <f>BILANCA!E392</f>
        <v>707217</v>
      </c>
      <c r="E1395" s="2">
        <v>0</v>
      </c>
      <c r="F1395" s="2">
        <v>0</v>
      </c>
      <c r="G1395" s="3">
        <f t="shared" si="61"/>
        <v>568204.18000000005</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1305058</v>
      </c>
      <c r="E1399" s="2">
        <v>0</v>
      </c>
      <c r="F1399" s="2">
        <v>0</v>
      </c>
      <c r="G1399" s="3">
        <f t="shared" si="61"/>
        <v>1015335.12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9778771</v>
      </c>
      <c r="D1485" s="2">
        <f>'RAS-funkcijski'!E89</f>
        <v>10979477</v>
      </c>
      <c r="E1485" s="2">
        <v>0</v>
      </c>
      <c r="F1485" s="2">
        <v>0</v>
      </c>
      <c r="G1485" s="3">
        <f t="shared" si="52"/>
        <v>2697706.63</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9778771</v>
      </c>
      <c r="D1490" s="2">
        <f>'RAS-funkcijski'!E94</f>
        <v>10979477</v>
      </c>
      <c r="E1490" s="2">
        <v>0</v>
      </c>
      <c r="F1490" s="2">
        <v>0</v>
      </c>
      <c r="G1490" s="3">
        <f t="shared" si="52"/>
        <v>2856395.25</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9778771</v>
      </c>
      <c r="D1491" s="2">
        <f>'RAS-funkcijski'!E95</f>
        <v>10979477</v>
      </c>
      <c r="E1491" s="2">
        <v>0</v>
      </c>
      <c r="F1491" s="2">
        <v>0</v>
      </c>
      <c r="G1491" s="3">
        <f t="shared" si="52"/>
        <v>2888132.98</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9778771</v>
      </c>
      <c r="D1537" s="14">
        <f>'RAS-funkcijski'!E141</f>
        <v>10979477</v>
      </c>
      <c r="E1537" s="14">
        <v>0</v>
      </c>
      <c r="F1537" s="14">
        <v>0</v>
      </c>
      <c r="G1537" s="15">
        <f t="shared" si="52"/>
        <v>4348068.33</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6300</v>
      </c>
      <c r="D1538" s="7">
        <f>'P-VRIO'!E5</f>
        <v>1233465</v>
      </c>
      <c r="E1538" s="7">
        <v>0</v>
      </c>
      <c r="F1538" s="7">
        <v>0</v>
      </c>
      <c r="G1538" s="8">
        <f t="shared" si="52"/>
        <v>2473.23</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6300</v>
      </c>
      <c r="D1539" s="2">
        <f>'P-VRIO'!E6</f>
        <v>1232332</v>
      </c>
      <c r="E1539" s="2">
        <v>0</v>
      </c>
      <c r="F1539" s="2">
        <v>0</v>
      </c>
      <c r="G1539" s="3">
        <f t="shared" si="52"/>
        <v>4941.93</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1232332</v>
      </c>
      <c r="E1540" s="2">
        <v>0</v>
      </c>
      <c r="F1540" s="2">
        <v>0</v>
      </c>
      <c r="G1540" s="3">
        <f t="shared" si="52"/>
        <v>7393.99</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15884</v>
      </c>
      <c r="E1541" s="2">
        <v>0</v>
      </c>
      <c r="F1541" s="2">
        <v>0</v>
      </c>
      <c r="G1541" s="3">
        <f t="shared" si="52"/>
        <v>127.07</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1216448</v>
      </c>
      <c r="E1542" s="2">
        <v>0</v>
      </c>
      <c r="F1542" s="2">
        <v>0</v>
      </c>
      <c r="G1542" s="3">
        <f t="shared" si="52"/>
        <v>12164.48</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6300</v>
      </c>
      <c r="D1547" s="2">
        <f>'P-VRIO'!E14</f>
        <v>0</v>
      </c>
      <c r="E1547" s="2">
        <v>0</v>
      </c>
      <c r="F1547" s="2">
        <v>0</v>
      </c>
      <c r="G1547" s="3">
        <f t="shared" si="52"/>
        <v>63</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6300</v>
      </c>
      <c r="D1552" s="2">
        <f>'P-VRIO'!E19</f>
        <v>0</v>
      </c>
      <c r="E1552" s="2">
        <v>0</v>
      </c>
      <c r="F1552" s="2">
        <v>0</v>
      </c>
      <c r="G1552" s="3">
        <f t="shared" si="52"/>
        <v>94.5</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1133</v>
      </c>
      <c r="E1555" s="2">
        <v>0</v>
      </c>
      <c r="F1555" s="2">
        <v>0</v>
      </c>
      <c r="G1555" s="3">
        <f t="shared" si="52"/>
        <v>40.79</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1133</v>
      </c>
      <c r="E1563" s="2">
        <v>0</v>
      </c>
      <c r="F1563" s="2">
        <v>0</v>
      </c>
      <c r="G1563" s="3">
        <f t="shared" si="52"/>
        <v>58.92</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1133</v>
      </c>
      <c r="E1569" s="2">
        <v>0</v>
      </c>
      <c r="F1569" s="2">
        <v>0</v>
      </c>
      <c r="G1569" s="3">
        <f t="shared" si="52"/>
        <v>72.510000000000005</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1600668</v>
      </c>
      <c r="D1582" s="7"/>
      <c r="E1582" s="7">
        <v>0</v>
      </c>
      <c r="F1582" s="7">
        <v>0</v>
      </c>
      <c r="G1582" s="8">
        <f t="shared" ref="G1582:G1686" si="70">B1582/1000*C1582</f>
        <v>1600.67</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11228270</v>
      </c>
      <c r="D1583" s="2">
        <v>0</v>
      </c>
      <c r="E1583" s="2">
        <v>0</v>
      </c>
      <c r="F1583" s="2">
        <v>0</v>
      </c>
      <c r="G1583" s="3">
        <f t="shared" si="70"/>
        <v>22456.54</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10675209</v>
      </c>
      <c r="D1585" s="2">
        <v>0</v>
      </c>
      <c r="E1585" s="2">
        <v>0</v>
      </c>
      <c r="F1585" s="2">
        <v>0</v>
      </c>
      <c r="G1585" s="3">
        <f t="shared" si="70"/>
        <v>42700.84</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8249673</v>
      </c>
      <c r="D1586" s="2">
        <v>0</v>
      </c>
      <c r="E1586" s="2">
        <v>0</v>
      </c>
      <c r="F1586" s="2">
        <v>0</v>
      </c>
      <c r="G1586" s="3">
        <f t="shared" si="70"/>
        <v>41248.370000000003</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2163899</v>
      </c>
      <c r="D1587" s="2">
        <v>0</v>
      </c>
      <c r="E1587" s="2">
        <v>0</v>
      </c>
      <c r="F1587" s="2">
        <v>0</v>
      </c>
      <c r="G1587" s="3">
        <f t="shared" si="70"/>
        <v>12983.39</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19672</v>
      </c>
      <c r="D1588" s="2">
        <v>0</v>
      </c>
      <c r="E1588" s="2">
        <v>0</v>
      </c>
      <c r="F1588" s="2">
        <v>0</v>
      </c>
      <c r="G1588" s="3">
        <f t="shared" si="70"/>
        <v>137.69999999999999</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1797</v>
      </c>
      <c r="D1592" s="2">
        <v>0</v>
      </c>
      <c r="E1592" s="2">
        <v>0</v>
      </c>
      <c r="F1592" s="2">
        <v>0</v>
      </c>
      <c r="G1592" s="3">
        <f t="shared" si="70"/>
        <v>19.77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240168</v>
      </c>
      <c r="D1593" s="2">
        <v>0</v>
      </c>
      <c r="E1593" s="2">
        <v>0</v>
      </c>
      <c r="F1593" s="2">
        <v>0</v>
      </c>
      <c r="G1593" s="3">
        <f t="shared" si="70"/>
        <v>2882.02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551346</v>
      </c>
      <c r="D1594" s="2">
        <v>0</v>
      </c>
      <c r="E1594" s="2">
        <v>0</v>
      </c>
      <c r="F1594" s="2">
        <v>0</v>
      </c>
      <c r="G1594" s="3">
        <f t="shared" si="70"/>
        <v>7167.5</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1715</v>
      </c>
      <c r="D1601" s="2">
        <v>0</v>
      </c>
      <c r="E1601" s="2">
        <v>0</v>
      </c>
      <c r="F1601" s="2">
        <v>0</v>
      </c>
      <c r="G1601" s="3">
        <f>B1601/1000*C1601</f>
        <v>34.299999999999997</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11260465</v>
      </c>
      <c r="D1602" s="2">
        <v>0</v>
      </c>
      <c r="E1602" s="2">
        <v>0</v>
      </c>
      <c r="F1602" s="2">
        <v>0</v>
      </c>
      <c r="G1602" s="3">
        <f t="shared" si="70"/>
        <v>236469.77</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10646384</v>
      </c>
      <c r="D1604" s="2">
        <v>0</v>
      </c>
      <c r="E1604" s="2">
        <v>0</v>
      </c>
      <c r="F1604" s="2">
        <v>0</v>
      </c>
      <c r="G1604" s="3">
        <f t="shared" si="70"/>
        <v>244866.83</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8174078</v>
      </c>
      <c r="D1605" s="2">
        <v>0</v>
      </c>
      <c r="E1605" s="2">
        <v>0</v>
      </c>
      <c r="F1605" s="2">
        <v>0</v>
      </c>
      <c r="G1605" s="3">
        <f t="shared" si="70"/>
        <v>196177.87</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2213294</v>
      </c>
      <c r="D1606" s="2">
        <v>0</v>
      </c>
      <c r="E1606" s="2">
        <v>0</v>
      </c>
      <c r="F1606" s="2">
        <v>0</v>
      </c>
      <c r="G1606" s="3">
        <f t="shared" si="70"/>
        <v>55332.35</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19095</v>
      </c>
      <c r="D1607" s="2">
        <v>0</v>
      </c>
      <c r="E1607" s="2">
        <v>0</v>
      </c>
      <c r="F1607" s="2">
        <v>0</v>
      </c>
      <c r="G1607" s="3">
        <f t="shared" si="70"/>
        <v>496.47</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1797</v>
      </c>
      <c r="D1611" s="2">
        <v>0</v>
      </c>
      <c r="E1611" s="2">
        <v>0</v>
      </c>
      <c r="F1611" s="2">
        <v>0</v>
      </c>
      <c r="G1611" s="3">
        <f t="shared" si="70"/>
        <v>53.91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238120</v>
      </c>
      <c r="D1612" s="2">
        <v>0</v>
      </c>
      <c r="E1612" s="2">
        <v>0</v>
      </c>
      <c r="F1612" s="2">
        <v>0</v>
      </c>
      <c r="G1612" s="3">
        <f t="shared" si="70"/>
        <v>7381.72</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479676</v>
      </c>
      <c r="D1613" s="2">
        <v>0</v>
      </c>
      <c r="E1613" s="2">
        <v>0</v>
      </c>
      <c r="F1613" s="2">
        <v>0</v>
      </c>
      <c r="G1613" s="3">
        <f t="shared" si="70"/>
        <v>15349.63</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132723</v>
      </c>
      <c r="D1614" s="2">
        <v>0</v>
      </c>
      <c r="E1614" s="2">
        <v>0</v>
      </c>
      <c r="F1614" s="2">
        <v>0</v>
      </c>
      <c r="G1614" s="3">
        <f t="shared" si="70"/>
        <v>4379.8599999999997</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132723</v>
      </c>
      <c r="D1618" s="2">
        <v>0</v>
      </c>
      <c r="E1618" s="2">
        <v>0</v>
      </c>
      <c r="F1618" s="2">
        <v>0</v>
      </c>
      <c r="G1618" s="3">
        <f t="shared" si="70"/>
        <v>4910.75</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1682</v>
      </c>
      <c r="D1620" s="2">
        <v>0</v>
      </c>
      <c r="E1620" s="2">
        <v>0</v>
      </c>
      <c r="F1620" s="2">
        <v>0</v>
      </c>
      <c r="G1620" s="3">
        <f>B1620/1000*C1620</f>
        <v>65.599999999999994</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1568472</v>
      </c>
      <c r="D1621" s="2">
        <v>0</v>
      </c>
      <c r="E1621" s="2">
        <v>0</v>
      </c>
      <c r="F1621" s="2">
        <v>0</v>
      </c>
      <c r="G1621" s="3">
        <f t="shared" si="70"/>
        <v>62738.879999999997</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174184</v>
      </c>
      <c r="D1622" s="2">
        <v>0</v>
      </c>
      <c r="E1622" s="2">
        <v>0</v>
      </c>
      <c r="F1622" s="2">
        <v>0</v>
      </c>
      <c r="G1622" s="3">
        <f t="shared" si="70"/>
        <v>7141.54</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124502</v>
      </c>
      <c r="D1628" s="2">
        <v>0</v>
      </c>
      <c r="E1628" s="2">
        <v>0</v>
      </c>
      <c r="F1628" s="2">
        <v>0</v>
      </c>
      <c r="G1628" s="3">
        <f t="shared" si="70"/>
        <v>5851.59</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124074</v>
      </c>
      <c r="D1634" s="2">
        <v>0</v>
      </c>
      <c r="E1634" s="2">
        <v>0</v>
      </c>
      <c r="F1634" s="2">
        <v>0</v>
      </c>
      <c r="G1634" s="3">
        <f t="shared" si="70"/>
        <v>6575.92</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120849</v>
      </c>
      <c r="D1635" s="2">
        <v>0</v>
      </c>
      <c r="E1635" s="2">
        <v>0</v>
      </c>
      <c r="F1635" s="2">
        <v>0</v>
      </c>
      <c r="G1635" s="3">
        <f t="shared" si="70"/>
        <v>6525.85</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105</v>
      </c>
      <c r="D1636" s="2">
        <v>0</v>
      </c>
      <c r="E1636" s="2">
        <v>0</v>
      </c>
      <c r="F1636" s="2">
        <v>0</v>
      </c>
      <c r="G1636" s="3">
        <f t="shared" si="70"/>
        <v>5.78</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3120</v>
      </c>
      <c r="D1638" s="2">
        <v>0</v>
      </c>
      <c r="E1638" s="2">
        <v>0</v>
      </c>
      <c r="F1638" s="2">
        <v>0</v>
      </c>
      <c r="G1638" s="3">
        <f t="shared" si="70"/>
        <v>177.84</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427</v>
      </c>
      <c r="D1639" s="2">
        <v>0</v>
      </c>
      <c r="E1639" s="2">
        <v>0</v>
      </c>
      <c r="F1639" s="2">
        <v>0</v>
      </c>
      <c r="G1639" s="3">
        <f t="shared" si="70"/>
        <v>24.77</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427</v>
      </c>
      <c r="D1640" s="2">
        <v>0</v>
      </c>
      <c r="E1640" s="2">
        <v>0</v>
      </c>
      <c r="F1640" s="2">
        <v>0</v>
      </c>
      <c r="G1640" s="3">
        <f t="shared" si="70"/>
        <v>25.19</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49682</v>
      </c>
      <c r="D1669" s="2">
        <v>0</v>
      </c>
      <c r="E1669" s="2">
        <v>0</v>
      </c>
      <c r="F1669" s="2">
        <v>0</v>
      </c>
      <c r="G1669" s="3">
        <f t="shared" si="70"/>
        <v>4372.0200000000004</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41783</v>
      </c>
      <c r="D1670" s="2">
        <v>0</v>
      </c>
      <c r="E1670" s="2">
        <v>0</v>
      </c>
      <c r="F1670" s="2">
        <v>0</v>
      </c>
      <c r="G1670" s="3">
        <f t="shared" si="70"/>
        <v>3718.69</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284</v>
      </c>
      <c r="D1671" s="2">
        <v>0</v>
      </c>
      <c r="E1671" s="2">
        <v>0</v>
      </c>
      <c r="F1671" s="2">
        <v>0</v>
      </c>
      <c r="G1671" s="3">
        <f t="shared" si="70"/>
        <v>25.56</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7615</v>
      </c>
      <c r="D1673" s="2">
        <v>0</v>
      </c>
      <c r="E1673" s="2">
        <v>0</v>
      </c>
      <c r="F1673" s="2">
        <v>0</v>
      </c>
      <c r="G1673" s="3">
        <f t="shared" si="70"/>
        <v>700.58</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1394288</v>
      </c>
      <c r="D1681" s="2">
        <v>0</v>
      </c>
      <c r="E1681" s="2">
        <v>0</v>
      </c>
      <c r="F1681" s="2">
        <v>0</v>
      </c>
      <c r="G1681" s="3">
        <f t="shared" si="70"/>
        <v>139428.79999999999</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899885</v>
      </c>
      <c r="D1683" s="2">
        <v>0</v>
      </c>
      <c r="E1683" s="2">
        <v>0</v>
      </c>
      <c r="F1683" s="2">
        <v>0</v>
      </c>
      <c r="G1683" s="3">
        <f t="shared" si="70"/>
        <v>91788.27</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96721</v>
      </c>
      <c r="D1684" s="2">
        <v>0</v>
      </c>
      <c r="E1684" s="2">
        <v>0</v>
      </c>
      <c r="F1684" s="2">
        <v>0</v>
      </c>
      <c r="G1684" s="3">
        <f t="shared" si="70"/>
        <v>9962.26</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397649</v>
      </c>
      <c r="D1685" s="2">
        <v>0</v>
      </c>
      <c r="E1685" s="2">
        <v>0</v>
      </c>
      <c r="F1685" s="2">
        <v>0</v>
      </c>
      <c r="G1685" s="3">
        <f>B1685/1000*C1685</f>
        <v>41355.5</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33</v>
      </c>
      <c r="D1686" s="14">
        <v>0</v>
      </c>
      <c r="E1686" s="14">
        <v>0</v>
      </c>
      <c r="F1686" s="14">
        <v>0</v>
      </c>
      <c r="G1686" s="15">
        <f t="shared" si="70"/>
        <v>3.47</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formatCells="0" formatColumns="0" formatRows="0" insertColumns="0" insertRows="0" insertHyperlinks="0" deleteColumns="0" deleteRows="0" selectLockedCells="1" sort="0" autoFilter="0" pivotTables="0"/>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fitToHeight="0"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formatCells="0" formatColumns="0" formatRows="0" insertColumns="0" insertRows="0" insertHyperlinks="0" deleteColumns="0" deleteRows="0" selectLockedCells="1" sort="0" autoFilter="0" pivotTables="0"/>
  <pageMargins left="0.25" right="0.25" top="0.75" bottom="0.75" header="0.3" footer="0.3"/>
  <pageSetup paperSize="9" fitToHeight="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B5" zoomScaleNormal="10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33976</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10151488.07</v>
      </c>
      <c r="I17" s="275">
        <f>'PR-RAS'!E6</f>
        <v>11257180.630000001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9478708</v>
      </c>
      <c r="I18" s="275">
        <f>'PR-RAS'!E152</f>
        <v>10421204.119999999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697856.86</v>
      </c>
      <c r="I20" s="275">
        <f>'PR-RAS'!E650</f>
        <v>550679.34</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8572368.0099999998</v>
      </c>
      <c r="I22" s="275">
        <f>BILANCA!E7</f>
        <v>7908254.7199999997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750157.68</v>
      </c>
      <c r="I23" s="275">
        <f>BILANCA!E69</f>
        <v>1004541.54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1600667.66</v>
      </c>
      <c r="I24" s="275">
        <f>BILANCA!E177</f>
        <v>1568472.39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7721858.0300000003</v>
      </c>
      <c r="I25" s="275">
        <f>BILANCA!E251</f>
        <v>7344323.8700000001</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9778771.2699999996</v>
      </c>
      <c r="I31" s="275">
        <f>'RAS-funkcijski'!E141</f>
        <v>10979477.09</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6300</v>
      </c>
      <c r="I33" s="275">
        <f>'P-VRIO'!E5</f>
        <v>1233464.69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1132.8499999999999</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1600667.66</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1568472.39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174184.34</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1394288.05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sheet="1" formatCells="0" formatColumns="0" formatRows="0" insertColumns="0" insertRows="0" insertHyperlinks="0" deleteColumns="0" deleteRows="0" selectLockedCells="1" sort="0" autoFilter="0" pivotTables="0"/>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3" zoomScale="160" zoomScaleNormal="160" workbookViewId="0">
      <selection activeCell="D304" sqref="D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10151488.07</v>
      </c>
      <c r="E6" s="60">
        <f>E7+E43+E49+E82+E106+E125+E134+E140</f>
        <v>11257180.630000001</v>
      </c>
      <c r="F6" s="45">
        <f t="shared" ref="F6:F132" si="0">IF(D6&lt;&gt;0,IF(E6/D6&gt;=100,"&gt;&gt;100",E6/D6*100),"-")</f>
        <v>110.9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462246.81</v>
      </c>
      <c r="E49" s="60">
        <f>E50+E53+E58+E61+E64+E68+E71+E74+E77</f>
        <v>464383.62</v>
      </c>
      <c r="F49" s="45">
        <f t="shared" si="0"/>
        <v>100.5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125377.81</v>
      </c>
      <c r="E68" s="60">
        <f t="shared" si="11"/>
        <v>105185.85</v>
      </c>
      <c r="F68" s="45">
        <f t="shared" si="0"/>
        <v>83.9</v>
      </c>
    </row>
    <row r="69" spans="1:6" ht="12.75" customHeight="1" x14ac:dyDescent="0.2">
      <c r="A69" s="63" t="s">
        <v>141</v>
      </c>
      <c r="B69" s="64" t="s">
        <v>142</v>
      </c>
      <c r="C69" s="247" t="s">
        <v>141</v>
      </c>
      <c r="D69" s="194">
        <v>49817.77</v>
      </c>
      <c r="E69" s="194">
        <v>105185.85</v>
      </c>
      <c r="F69" s="45">
        <f t="shared" si="0"/>
        <v>211.1</v>
      </c>
    </row>
    <row r="70" spans="1:6" ht="24" x14ac:dyDescent="0.2">
      <c r="A70" s="63" t="s">
        <v>143</v>
      </c>
      <c r="B70" s="64" t="s">
        <v>144</v>
      </c>
      <c r="C70" s="247" t="s">
        <v>143</v>
      </c>
      <c r="D70" s="194">
        <v>75560.039999999994</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336869</v>
      </c>
      <c r="E74" s="60">
        <f t="shared" si="13"/>
        <v>359197.77</v>
      </c>
      <c r="F74" s="45">
        <f t="shared" si="0"/>
        <v>106.6</v>
      </c>
    </row>
    <row r="75" spans="1:6" ht="12.75" customHeight="1" x14ac:dyDescent="0.2">
      <c r="A75" s="63" t="s">
        <v>153</v>
      </c>
      <c r="B75" s="65" t="s">
        <v>154</v>
      </c>
      <c r="C75" s="247" t="s">
        <v>153</v>
      </c>
      <c r="D75" s="194">
        <v>336869</v>
      </c>
      <c r="E75" s="194">
        <v>359197.77</v>
      </c>
      <c r="F75" s="45">
        <f t="shared" si="0"/>
        <v>106.6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7761.64</v>
      </c>
      <c r="E82" s="60">
        <f t="shared" si="15"/>
        <v>0</v>
      </c>
      <c r="F82" s="45">
        <f t="shared" si="0"/>
        <v>0</v>
      </c>
    </row>
    <row r="83" spans="1:6" ht="12.75" customHeight="1" x14ac:dyDescent="0.2">
      <c r="A83" s="63">
        <v>641</v>
      </c>
      <c r="B83" s="64" t="s">
        <v>169</v>
      </c>
      <c r="C83" s="247" t="s">
        <v>170</v>
      </c>
      <c r="D83" s="60">
        <f t="shared" ref="D83:E83" si="16">SUM(D84:D90)</f>
        <v>7761.64</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7761.64</v>
      </c>
      <c r="E86" s="194">
        <v>0</v>
      </c>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12"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156820.04999999999</v>
      </c>
      <c r="E106" s="60">
        <f>E107+E112+E120+E124</f>
        <v>147614.25</v>
      </c>
      <c r="F106" s="45">
        <f t="shared" si="0"/>
        <v>94.1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156820.04999999999</v>
      </c>
      <c r="E112" s="60">
        <f t="shared" si="20"/>
        <v>147614.25</v>
      </c>
      <c r="F112" s="45">
        <f t="shared" si="0"/>
        <v>94.1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156820.04999999999</v>
      </c>
      <c r="E117" s="194">
        <v>147614.25</v>
      </c>
      <c r="F117" s="45">
        <f t="shared" si="0"/>
        <v>94.1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461084.98</v>
      </c>
      <c r="E125" s="60">
        <f t="shared" si="22"/>
        <v>469424.04</v>
      </c>
      <c r="F125" s="45">
        <f t="shared" si="0"/>
        <v>101.8</v>
      </c>
    </row>
    <row r="126" spans="1:6" ht="12.75" customHeight="1" x14ac:dyDescent="0.2">
      <c r="A126" s="63">
        <v>661</v>
      </c>
      <c r="B126" s="65" t="s">
        <v>255</v>
      </c>
      <c r="C126" s="247" t="s">
        <v>256</v>
      </c>
      <c r="D126" s="60">
        <f t="shared" ref="D126:E126" si="23">SUM(D127:D128)</f>
        <v>460684.98</v>
      </c>
      <c r="E126" s="60">
        <f t="shared" si="23"/>
        <v>469424.04</v>
      </c>
      <c r="F126" s="45">
        <f t="shared" si="0"/>
        <v>101.9</v>
      </c>
    </row>
    <row r="127" spans="1:6" ht="12.75" customHeight="1" x14ac:dyDescent="0.2">
      <c r="A127" s="63">
        <v>6614</v>
      </c>
      <c r="B127" s="65" t="s">
        <v>257</v>
      </c>
      <c r="C127" s="247" t="s">
        <v>258</v>
      </c>
      <c r="D127" s="194">
        <v>237706.62</v>
      </c>
      <c r="E127" s="194">
        <v>252376.88</v>
      </c>
      <c r="F127" s="45">
        <f t="shared" si="0"/>
        <v>106.2</v>
      </c>
    </row>
    <row r="128" spans="1:6" ht="12.75" customHeight="1" x14ac:dyDescent="0.2">
      <c r="A128" s="63">
        <v>6615</v>
      </c>
      <c r="B128" s="65" t="s">
        <v>259</v>
      </c>
      <c r="C128" s="247" t="s">
        <v>260</v>
      </c>
      <c r="D128" s="194">
        <v>222978.36</v>
      </c>
      <c r="E128" s="194">
        <v>217047.16</v>
      </c>
      <c r="F128" s="45">
        <f t="shared" si="0"/>
        <v>97.3</v>
      </c>
    </row>
    <row r="129" spans="1:6" ht="36" x14ac:dyDescent="0.2">
      <c r="A129" s="63">
        <v>663</v>
      </c>
      <c r="B129" s="182" t="s">
        <v>261</v>
      </c>
      <c r="C129" s="247" t="s">
        <v>262</v>
      </c>
      <c r="D129" s="60">
        <f t="shared" ref="D129:E129" si="24">SUM(D130:D133)</f>
        <v>400</v>
      </c>
      <c r="E129" s="60">
        <f t="shared" si="24"/>
        <v>0</v>
      </c>
      <c r="F129" s="45">
        <f t="shared" si="0"/>
        <v>0</v>
      </c>
    </row>
    <row r="130" spans="1:6" ht="12.75" customHeight="1" x14ac:dyDescent="0.2">
      <c r="A130" s="63">
        <v>6631</v>
      </c>
      <c r="B130" s="65" t="s">
        <v>263</v>
      </c>
      <c r="C130" s="247" t="s">
        <v>264</v>
      </c>
      <c r="D130" s="194">
        <v>400</v>
      </c>
      <c r="E130" s="194">
        <v>0</v>
      </c>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9047712.0399999991</v>
      </c>
      <c r="E134" s="60">
        <f t="shared" si="25"/>
        <v>10175758.720000001</v>
      </c>
      <c r="F134" s="45">
        <f t="shared" ref="F134:F229" si="26">IF(D134&lt;&gt;0,IF(E134/D134&gt;=100,"&gt;&gt;100",E134/D134*100),"-")</f>
        <v>112.5</v>
      </c>
    </row>
    <row r="135" spans="1:6" ht="24" x14ac:dyDescent="0.2">
      <c r="A135" s="63">
        <v>671</v>
      </c>
      <c r="B135" s="182" t="s">
        <v>273</v>
      </c>
      <c r="C135" s="247" t="s">
        <v>274</v>
      </c>
      <c r="D135" s="60">
        <f t="shared" ref="D135:E135" si="27">SUM(D136:D138)</f>
        <v>1500096.66</v>
      </c>
      <c r="E135" s="60">
        <f t="shared" si="27"/>
        <v>1666298.09</v>
      </c>
      <c r="F135" s="45">
        <f t="shared" si="26"/>
        <v>111.1</v>
      </c>
    </row>
    <row r="136" spans="1:6" ht="12.75" customHeight="1" x14ac:dyDescent="0.2">
      <c r="A136" s="63">
        <v>6711</v>
      </c>
      <c r="B136" s="65" t="s">
        <v>275</v>
      </c>
      <c r="C136" s="247" t="s">
        <v>276</v>
      </c>
      <c r="D136" s="194">
        <v>1156944.1100000001</v>
      </c>
      <c r="E136" s="194">
        <v>1275256.29</v>
      </c>
      <c r="F136" s="45">
        <f t="shared" si="26"/>
        <v>110.2</v>
      </c>
    </row>
    <row r="137" spans="1:6" ht="24" x14ac:dyDescent="0.2">
      <c r="A137" s="63">
        <v>6712</v>
      </c>
      <c r="B137" s="182" t="s">
        <v>277</v>
      </c>
      <c r="C137" s="247" t="s">
        <v>278</v>
      </c>
      <c r="D137" s="194">
        <v>209910.14</v>
      </c>
      <c r="E137" s="194">
        <v>259864.42</v>
      </c>
      <c r="F137" s="45">
        <f t="shared" si="26"/>
        <v>123.8</v>
      </c>
    </row>
    <row r="138" spans="1:6" ht="24" x14ac:dyDescent="0.2">
      <c r="A138" s="63" t="s">
        <v>279</v>
      </c>
      <c r="B138" s="65" t="s">
        <v>280</v>
      </c>
      <c r="C138" s="247" t="s">
        <v>279</v>
      </c>
      <c r="D138" s="194">
        <v>133242.41</v>
      </c>
      <c r="E138" s="194">
        <v>131177.38</v>
      </c>
      <c r="F138" s="45">
        <f t="shared" si="26"/>
        <v>98.5</v>
      </c>
    </row>
    <row r="139" spans="1:6" ht="12.75" customHeight="1" x14ac:dyDescent="0.2">
      <c r="A139" s="63" t="s">
        <v>281</v>
      </c>
      <c r="B139" s="65" t="s">
        <v>282</v>
      </c>
      <c r="C139" s="247" t="s">
        <v>281</v>
      </c>
      <c r="D139" s="194">
        <v>7547615.3799999999</v>
      </c>
      <c r="E139" s="194">
        <v>8509460.6300000008</v>
      </c>
      <c r="F139" s="45">
        <f t="shared" si="26"/>
        <v>112.7</v>
      </c>
    </row>
    <row r="140" spans="1:6" ht="12.75" customHeight="1" x14ac:dyDescent="0.2">
      <c r="A140" s="63">
        <v>68</v>
      </c>
      <c r="B140" s="65" t="s">
        <v>283</v>
      </c>
      <c r="C140" s="247" t="s">
        <v>284</v>
      </c>
      <c r="D140" s="60">
        <f t="shared" ref="D140:E140" si="28">D141+D151</f>
        <v>15862.55</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15862.55</v>
      </c>
      <c r="E151" s="194">
        <v>0</v>
      </c>
      <c r="F151" s="45">
        <f t="shared" si="26"/>
        <v>0</v>
      </c>
    </row>
    <row r="152" spans="1:6" ht="12.75" customHeight="1" x14ac:dyDescent="0.2">
      <c r="A152" s="63">
        <v>3</v>
      </c>
      <c r="B152" s="64" t="s">
        <v>307</v>
      </c>
      <c r="C152" s="247" t="s">
        <v>13</v>
      </c>
      <c r="D152" s="60">
        <f>D153+D164+D202+D221+D230+D262+D273</f>
        <v>9478708</v>
      </c>
      <c r="E152" s="60">
        <f>E153+E164+E202+E221+E230+E262+E273</f>
        <v>10421204.119999999</v>
      </c>
      <c r="F152" s="45">
        <f t="shared" si="26"/>
        <v>109.9</v>
      </c>
    </row>
    <row r="153" spans="1:6" ht="12.75" customHeight="1" x14ac:dyDescent="0.2">
      <c r="A153" s="63">
        <v>31</v>
      </c>
      <c r="B153" s="64" t="s">
        <v>308</v>
      </c>
      <c r="C153" s="247" t="s">
        <v>3</v>
      </c>
      <c r="D153" s="60">
        <f t="shared" ref="D153:E153" si="30">D154+D159+D160</f>
        <v>7415835.2599999998</v>
      </c>
      <c r="E153" s="60">
        <f t="shared" si="30"/>
        <v>8115416.8099999996</v>
      </c>
      <c r="F153" s="45">
        <f t="shared" si="26"/>
        <v>109.4</v>
      </c>
    </row>
    <row r="154" spans="1:6" ht="12.75" customHeight="1" x14ac:dyDescent="0.2">
      <c r="A154" s="63">
        <v>311</v>
      </c>
      <c r="B154" s="64" t="s">
        <v>309</v>
      </c>
      <c r="C154" s="247" t="s">
        <v>310</v>
      </c>
      <c r="D154" s="60">
        <f t="shared" ref="D154:E154" si="31">SUM(D155:D158)</f>
        <v>6247195.9699999997</v>
      </c>
      <c r="E154" s="60">
        <f t="shared" si="31"/>
        <v>6847056.8300000001</v>
      </c>
      <c r="F154" s="45">
        <f t="shared" si="26"/>
        <v>109.6</v>
      </c>
    </row>
    <row r="155" spans="1:6" ht="12.75" customHeight="1" x14ac:dyDescent="0.2">
      <c r="A155" s="63">
        <v>3111</v>
      </c>
      <c r="B155" s="64" t="s">
        <v>311</v>
      </c>
      <c r="C155" s="247" t="s">
        <v>312</v>
      </c>
      <c r="D155" s="194">
        <v>6247195.9699999997</v>
      </c>
      <c r="E155" s="194">
        <v>6716278.96</v>
      </c>
      <c r="F155" s="45">
        <f t="shared" si="26"/>
        <v>107.5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130777.87</v>
      </c>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243656.36</v>
      </c>
      <c r="E159" s="194">
        <v>234350.4</v>
      </c>
      <c r="F159" s="45">
        <f t="shared" si="26"/>
        <v>96.2</v>
      </c>
    </row>
    <row r="160" spans="1:6" ht="12.75" customHeight="1" x14ac:dyDescent="0.2">
      <c r="A160" s="63">
        <v>313</v>
      </c>
      <c r="B160" s="65" t="s">
        <v>321</v>
      </c>
      <c r="C160" s="247" t="s">
        <v>322</v>
      </c>
      <c r="D160" s="60">
        <f t="shared" ref="D160:E160" si="32">SUM(D161:D163)</f>
        <v>924982.93</v>
      </c>
      <c r="E160" s="60">
        <f t="shared" si="32"/>
        <v>1034009.58</v>
      </c>
      <c r="F160" s="45">
        <f t="shared" si="26"/>
        <v>111.8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924982.93</v>
      </c>
      <c r="E162" s="194">
        <v>1034009.58</v>
      </c>
      <c r="F162" s="45">
        <f t="shared" si="26"/>
        <v>111.8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2018506.97</v>
      </c>
      <c r="E164" s="60">
        <f>E165+E170+E178+E188+E189+E194</f>
        <v>2281766.2999999998</v>
      </c>
      <c r="F164" s="45">
        <f t="shared" si="26"/>
        <v>113</v>
      </c>
    </row>
    <row r="165" spans="1:6" ht="12.75" customHeight="1" x14ac:dyDescent="0.2">
      <c r="A165" s="63">
        <v>321</v>
      </c>
      <c r="B165" s="64" t="s">
        <v>331</v>
      </c>
      <c r="C165" s="247" t="s">
        <v>332</v>
      </c>
      <c r="D165" s="60">
        <f t="shared" ref="D165:E165" si="33">SUM(D166:D169)</f>
        <v>220888.49</v>
      </c>
      <c r="E165" s="60">
        <f t="shared" si="33"/>
        <v>304025.69</v>
      </c>
      <c r="F165" s="45">
        <f t="shared" si="26"/>
        <v>137.6</v>
      </c>
    </row>
    <row r="166" spans="1:6" ht="12.75" customHeight="1" x14ac:dyDescent="0.2">
      <c r="A166" s="63">
        <v>3211</v>
      </c>
      <c r="B166" s="64" t="s">
        <v>333</v>
      </c>
      <c r="C166" s="247" t="s">
        <v>334</v>
      </c>
      <c r="D166" s="194">
        <v>2520.25</v>
      </c>
      <c r="E166" s="194">
        <v>3021.11</v>
      </c>
      <c r="F166" s="45">
        <f t="shared" si="26"/>
        <v>119.9</v>
      </c>
    </row>
    <row r="167" spans="1:6" ht="12.75" customHeight="1" x14ac:dyDescent="0.2">
      <c r="A167" s="63">
        <v>3212</v>
      </c>
      <c r="B167" s="64" t="s">
        <v>335</v>
      </c>
      <c r="C167" s="247" t="s">
        <v>336</v>
      </c>
      <c r="D167" s="194">
        <v>198737.29</v>
      </c>
      <c r="E167" s="194">
        <v>202966.22</v>
      </c>
      <c r="F167" s="45">
        <f t="shared" si="26"/>
        <v>102.1</v>
      </c>
    </row>
    <row r="168" spans="1:6" ht="12.75" customHeight="1" x14ac:dyDescent="0.2">
      <c r="A168" s="63">
        <v>3213</v>
      </c>
      <c r="B168" s="64" t="s">
        <v>337</v>
      </c>
      <c r="C168" s="247" t="s">
        <v>338</v>
      </c>
      <c r="D168" s="194">
        <v>11380.95</v>
      </c>
      <c r="E168" s="194">
        <v>29421.75</v>
      </c>
      <c r="F168" s="45">
        <f t="shared" si="26"/>
        <v>258.5</v>
      </c>
    </row>
    <row r="169" spans="1:6" ht="12.75" customHeight="1" x14ac:dyDescent="0.2">
      <c r="A169" s="63">
        <v>3214</v>
      </c>
      <c r="B169" s="64" t="s">
        <v>339</v>
      </c>
      <c r="C169" s="247" t="s">
        <v>340</v>
      </c>
      <c r="D169" s="194">
        <v>8250</v>
      </c>
      <c r="E169" s="194">
        <v>68616.61</v>
      </c>
      <c r="F169" s="45">
        <f t="shared" si="26"/>
        <v>831.7</v>
      </c>
    </row>
    <row r="170" spans="1:6" ht="12.75" customHeight="1" x14ac:dyDescent="0.2">
      <c r="A170" s="63">
        <v>322</v>
      </c>
      <c r="B170" s="64" t="s">
        <v>341</v>
      </c>
      <c r="C170" s="247" t="s">
        <v>342</v>
      </c>
      <c r="D170" s="60">
        <f t="shared" ref="D170:E170" si="34">SUM(D171:D177)</f>
        <v>645803.49</v>
      </c>
      <c r="E170" s="60">
        <f t="shared" si="34"/>
        <v>364387.97</v>
      </c>
      <c r="F170" s="45">
        <f t="shared" si="26"/>
        <v>56.4</v>
      </c>
    </row>
    <row r="171" spans="1:6" ht="12.75" customHeight="1" x14ac:dyDescent="0.2">
      <c r="A171" s="63">
        <v>3221</v>
      </c>
      <c r="B171" s="64" t="s">
        <v>343</v>
      </c>
      <c r="C171" s="247" t="s">
        <v>344</v>
      </c>
      <c r="D171" s="194">
        <v>29592.38</v>
      </c>
      <c r="E171" s="194">
        <v>46592.59</v>
      </c>
      <c r="F171" s="45">
        <f t="shared" si="26"/>
        <v>157.4</v>
      </c>
    </row>
    <row r="172" spans="1:6" ht="12.75" customHeight="1" x14ac:dyDescent="0.2">
      <c r="A172" s="63">
        <v>3222</v>
      </c>
      <c r="B172" s="64" t="s">
        <v>345</v>
      </c>
      <c r="C172" s="247" t="s">
        <v>346</v>
      </c>
      <c r="D172" s="194">
        <v>379956.93</v>
      </c>
      <c r="E172" s="194">
        <v>0</v>
      </c>
      <c r="F172" s="45">
        <f t="shared" si="26"/>
        <v>0</v>
      </c>
    </row>
    <row r="173" spans="1:6" ht="12.75" customHeight="1" x14ac:dyDescent="0.2">
      <c r="A173" s="63">
        <v>3223</v>
      </c>
      <c r="B173" s="65" t="s">
        <v>347</v>
      </c>
      <c r="C173" s="247" t="s">
        <v>348</v>
      </c>
      <c r="D173" s="194">
        <v>215148.72</v>
      </c>
      <c r="E173" s="194">
        <v>254899.38</v>
      </c>
      <c r="F173" s="45">
        <f t="shared" si="26"/>
        <v>118.5</v>
      </c>
    </row>
    <row r="174" spans="1:6" ht="12.75" customHeight="1" x14ac:dyDescent="0.2">
      <c r="A174" s="63">
        <v>3224</v>
      </c>
      <c r="B174" s="65" t="s">
        <v>349</v>
      </c>
      <c r="C174" s="247" t="s">
        <v>350</v>
      </c>
      <c r="D174" s="194">
        <v>2751.52</v>
      </c>
      <c r="E174" s="194">
        <v>8729.35</v>
      </c>
      <c r="F174" s="45">
        <f t="shared" si="26"/>
        <v>317.3</v>
      </c>
    </row>
    <row r="175" spans="1:6" ht="12.75" customHeight="1" x14ac:dyDescent="0.2">
      <c r="A175" s="63">
        <v>3225</v>
      </c>
      <c r="B175" s="65" t="s">
        <v>351</v>
      </c>
      <c r="C175" s="247" t="s">
        <v>352</v>
      </c>
      <c r="D175" s="194">
        <v>18150.64</v>
      </c>
      <c r="E175" s="194">
        <v>54166.65</v>
      </c>
      <c r="F175" s="45">
        <f t="shared" si="26"/>
        <v>298.39999999999998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203.3</v>
      </c>
      <c r="E177" s="194">
        <v>0</v>
      </c>
      <c r="F177" s="45">
        <f t="shared" si="26"/>
        <v>0</v>
      </c>
    </row>
    <row r="178" spans="1:6" ht="12.75" customHeight="1" x14ac:dyDescent="0.2">
      <c r="A178" s="63">
        <v>323</v>
      </c>
      <c r="B178" s="65" t="s">
        <v>357</v>
      </c>
      <c r="C178" s="247" t="s">
        <v>358</v>
      </c>
      <c r="D178" s="60">
        <f t="shared" ref="D178:E178" si="35">SUM(D179:D187)</f>
        <v>979843.89</v>
      </c>
      <c r="E178" s="60">
        <f t="shared" si="35"/>
        <v>1076240.51</v>
      </c>
      <c r="F178" s="45">
        <f t="shared" si="26"/>
        <v>109.8</v>
      </c>
    </row>
    <row r="179" spans="1:6" ht="12.75" customHeight="1" x14ac:dyDescent="0.2">
      <c r="A179" s="63">
        <v>3231</v>
      </c>
      <c r="B179" s="65" t="s">
        <v>359</v>
      </c>
      <c r="C179" s="247" t="s">
        <v>360</v>
      </c>
      <c r="D179" s="194">
        <v>110890.89</v>
      </c>
      <c r="E179" s="194">
        <v>159240.66</v>
      </c>
      <c r="F179" s="45">
        <f t="shared" si="26"/>
        <v>143.6</v>
      </c>
    </row>
    <row r="180" spans="1:6" ht="12.75" customHeight="1" x14ac:dyDescent="0.2">
      <c r="A180" s="63">
        <v>3232</v>
      </c>
      <c r="B180" s="65" t="s">
        <v>361</v>
      </c>
      <c r="C180" s="247" t="s">
        <v>362</v>
      </c>
      <c r="D180" s="194">
        <v>220703.77</v>
      </c>
      <c r="E180" s="194">
        <v>196302.51</v>
      </c>
      <c r="F180" s="45">
        <f t="shared" si="26"/>
        <v>88.9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120760.02</v>
      </c>
      <c r="E182" s="194">
        <v>142527.64000000001</v>
      </c>
      <c r="F182" s="45">
        <f t="shared" si="26"/>
        <v>118</v>
      </c>
    </row>
    <row r="183" spans="1:6" ht="12.75" customHeight="1" x14ac:dyDescent="0.2">
      <c r="A183" s="63">
        <v>3235</v>
      </c>
      <c r="B183" s="64" t="s">
        <v>367</v>
      </c>
      <c r="C183" s="247" t="s">
        <v>368</v>
      </c>
      <c r="D183" s="194">
        <v>27109.4</v>
      </c>
      <c r="E183" s="194">
        <v>59349.25</v>
      </c>
      <c r="F183" s="45">
        <f t="shared" si="26"/>
        <v>218.9</v>
      </c>
    </row>
    <row r="184" spans="1:6" ht="12.75" customHeight="1" x14ac:dyDescent="0.2">
      <c r="A184" s="63">
        <v>3236</v>
      </c>
      <c r="B184" s="64" t="s">
        <v>369</v>
      </c>
      <c r="C184" s="247" t="s">
        <v>370</v>
      </c>
      <c r="D184" s="194">
        <v>275166.56</v>
      </c>
      <c r="E184" s="194">
        <v>249187.23</v>
      </c>
      <c r="F184" s="45">
        <f t="shared" si="26"/>
        <v>90.6</v>
      </c>
    </row>
    <row r="185" spans="1:6" ht="12.75" customHeight="1" x14ac:dyDescent="0.2">
      <c r="A185" s="63">
        <v>3237</v>
      </c>
      <c r="B185" s="64" t="s">
        <v>371</v>
      </c>
      <c r="C185" s="247" t="s">
        <v>372</v>
      </c>
      <c r="D185" s="194">
        <v>127806.71</v>
      </c>
      <c r="E185" s="194">
        <v>176045.16</v>
      </c>
      <c r="F185" s="45">
        <f t="shared" si="26"/>
        <v>137.69999999999999</v>
      </c>
    </row>
    <row r="186" spans="1:6" ht="12.75" customHeight="1" x14ac:dyDescent="0.2">
      <c r="A186" s="63">
        <v>3238</v>
      </c>
      <c r="B186" s="64" t="s">
        <v>373</v>
      </c>
      <c r="C186" s="247" t="s">
        <v>374</v>
      </c>
      <c r="D186" s="194">
        <v>92598.27</v>
      </c>
      <c r="E186" s="194">
        <v>84686.07</v>
      </c>
      <c r="F186" s="45">
        <f t="shared" si="26"/>
        <v>91.5</v>
      </c>
    </row>
    <row r="187" spans="1:6" ht="12.75" customHeight="1" x14ac:dyDescent="0.2">
      <c r="A187" s="63">
        <v>3239</v>
      </c>
      <c r="B187" s="64" t="s">
        <v>375</v>
      </c>
      <c r="C187" s="247" t="s">
        <v>376</v>
      </c>
      <c r="D187" s="194">
        <v>4808.2700000000004</v>
      </c>
      <c r="E187" s="194">
        <v>8901.99</v>
      </c>
      <c r="F187" s="45">
        <f t="shared" si="26"/>
        <v>185.1</v>
      </c>
    </row>
    <row r="188" spans="1:6" ht="12.75" customHeight="1" x14ac:dyDescent="0.2">
      <c r="A188" s="63">
        <v>324</v>
      </c>
      <c r="B188" s="64" t="s">
        <v>377</v>
      </c>
      <c r="C188" s="247" t="s">
        <v>378</v>
      </c>
      <c r="D188" s="194">
        <v>0</v>
      </c>
      <c r="E188" s="194">
        <v>872.62</v>
      </c>
      <c r="F188" s="45" t="str">
        <f t="shared" si="26"/>
        <v>-</v>
      </c>
    </row>
    <row r="189" spans="1:6" ht="24" x14ac:dyDescent="0.2">
      <c r="A189" s="70" t="s">
        <v>379</v>
      </c>
      <c r="B189" s="65" t="s">
        <v>380</v>
      </c>
      <c r="C189" s="277" t="s">
        <v>379</v>
      </c>
      <c r="D189" s="60">
        <f>SUM(D190:D193)</f>
        <v>0</v>
      </c>
      <c r="E189" s="60">
        <f>SUM(E190:E193)</f>
        <v>390320.33</v>
      </c>
      <c r="F189" s="45" t="str">
        <f>IF(D189&lt;&gt;0,IF(E189/D189&gt;=100,"&gt;&gt;100",E189/D189*100),"-")</f>
        <v>-</v>
      </c>
    </row>
    <row r="190" spans="1:6" ht="12.75" customHeight="1" x14ac:dyDescent="0.2">
      <c r="A190" s="70" t="s">
        <v>381</v>
      </c>
      <c r="B190" s="65" t="s">
        <v>382</v>
      </c>
      <c r="C190" s="277" t="s">
        <v>381</v>
      </c>
      <c r="D190" s="192">
        <v>0</v>
      </c>
      <c r="E190" s="192">
        <v>390320.33</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171971.1</v>
      </c>
      <c r="E194" s="60">
        <f t="shared" si="36"/>
        <v>145919.18</v>
      </c>
      <c r="F194" s="45">
        <f t="shared" si="26"/>
        <v>84.9</v>
      </c>
    </row>
    <row r="195" spans="1:6" ht="12.75" customHeight="1" x14ac:dyDescent="0.2">
      <c r="A195" s="63">
        <v>3291</v>
      </c>
      <c r="B195" s="183" t="s">
        <v>391</v>
      </c>
      <c r="C195" s="247" t="s">
        <v>392</v>
      </c>
      <c r="D195" s="194">
        <v>8798.64</v>
      </c>
      <c r="E195" s="194">
        <v>8772.2199999999993</v>
      </c>
      <c r="F195" s="45">
        <f t="shared" si="26"/>
        <v>99.7</v>
      </c>
    </row>
    <row r="196" spans="1:6" ht="12.75" customHeight="1" x14ac:dyDescent="0.2">
      <c r="A196" s="63">
        <v>3292</v>
      </c>
      <c r="B196" s="64" t="s">
        <v>393</v>
      </c>
      <c r="C196" s="247" t="s">
        <v>394</v>
      </c>
      <c r="D196" s="194">
        <v>15714.53</v>
      </c>
      <c r="E196" s="194">
        <v>16960.98</v>
      </c>
      <c r="F196" s="45">
        <f t="shared" si="26"/>
        <v>107.9</v>
      </c>
    </row>
    <row r="197" spans="1:6" ht="12.75" customHeight="1" x14ac:dyDescent="0.2">
      <c r="A197" s="63">
        <v>3293</v>
      </c>
      <c r="B197" s="64" t="s">
        <v>395</v>
      </c>
      <c r="C197" s="247" t="s">
        <v>396</v>
      </c>
      <c r="D197" s="194">
        <v>383.8</v>
      </c>
      <c r="E197" s="194">
        <v>5108.9799999999996</v>
      </c>
      <c r="F197" s="45">
        <f t="shared" si="26"/>
        <v>1331.2</v>
      </c>
    </row>
    <row r="198" spans="1:6" ht="12.75" customHeight="1" x14ac:dyDescent="0.2">
      <c r="A198" s="63">
        <v>3294</v>
      </c>
      <c r="B198" s="64" t="s">
        <v>397</v>
      </c>
      <c r="C198" s="247" t="s">
        <v>398</v>
      </c>
      <c r="D198" s="194">
        <v>2931.8</v>
      </c>
      <c r="E198" s="194">
        <v>3115.8</v>
      </c>
      <c r="F198" s="45">
        <f t="shared" si="26"/>
        <v>106.3</v>
      </c>
    </row>
    <row r="199" spans="1:6" ht="12.75" customHeight="1" x14ac:dyDescent="0.2">
      <c r="A199" s="63">
        <v>3295</v>
      </c>
      <c r="B199" s="64" t="s">
        <v>399</v>
      </c>
      <c r="C199" s="247" t="s">
        <v>400</v>
      </c>
      <c r="D199" s="194">
        <v>2640.82</v>
      </c>
      <c r="E199" s="194">
        <v>3466.77</v>
      </c>
      <c r="F199" s="45">
        <f t="shared" si="26"/>
        <v>131.30000000000001</v>
      </c>
    </row>
    <row r="200" spans="1:6" ht="12.75" customHeight="1" x14ac:dyDescent="0.2">
      <c r="A200" s="63" t="s">
        <v>401</v>
      </c>
      <c r="B200" s="64" t="s">
        <v>402</v>
      </c>
      <c r="C200" s="247" t="s">
        <v>401</v>
      </c>
      <c r="D200" s="194">
        <v>64846</v>
      </c>
      <c r="E200" s="194">
        <v>40162.730000000003</v>
      </c>
      <c r="F200" s="45">
        <f t="shared" si="26"/>
        <v>61.9</v>
      </c>
    </row>
    <row r="201" spans="1:6" ht="12.75" customHeight="1" x14ac:dyDescent="0.2">
      <c r="A201" s="63">
        <v>3299</v>
      </c>
      <c r="B201" s="64" t="s">
        <v>403</v>
      </c>
      <c r="C201" s="247" t="s">
        <v>404</v>
      </c>
      <c r="D201" s="194">
        <v>76655.509999999995</v>
      </c>
      <c r="E201" s="194">
        <v>68331.7</v>
      </c>
      <c r="F201" s="45">
        <f t="shared" si="26"/>
        <v>89.1</v>
      </c>
    </row>
    <row r="202" spans="1:6" ht="12.75" customHeight="1" x14ac:dyDescent="0.2">
      <c r="A202" s="63">
        <v>34</v>
      </c>
      <c r="B202" s="183" t="s">
        <v>405</v>
      </c>
      <c r="C202" s="247" t="s">
        <v>406</v>
      </c>
      <c r="D202" s="60">
        <f t="shared" ref="D202:E202" si="37">D203+D208+D216</f>
        <v>44263.21</v>
      </c>
      <c r="E202" s="60">
        <f t="shared" si="37"/>
        <v>21554.78</v>
      </c>
      <c r="F202" s="45">
        <f t="shared" si="26"/>
        <v>48.7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9976.34</v>
      </c>
      <c r="E208" s="60">
        <f t="shared" si="39"/>
        <v>7793.79</v>
      </c>
      <c r="F208" s="45">
        <f t="shared" si="26"/>
        <v>78.099999999999994</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9976.34</v>
      </c>
      <c r="E211" s="194">
        <v>7793.79</v>
      </c>
      <c r="F211" s="45">
        <f t="shared" si="26"/>
        <v>78.099999999999994</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34286.870000000003</v>
      </c>
      <c r="E216" s="60">
        <f t="shared" si="40"/>
        <v>13760.99</v>
      </c>
      <c r="F216" s="45">
        <f t="shared" si="26"/>
        <v>40.1</v>
      </c>
    </row>
    <row r="217" spans="1:6" ht="12.75" customHeight="1" x14ac:dyDescent="0.2">
      <c r="A217" s="63">
        <v>3431</v>
      </c>
      <c r="B217" s="182" t="s">
        <v>435</v>
      </c>
      <c r="C217" s="247" t="s">
        <v>436</v>
      </c>
      <c r="D217" s="194">
        <v>8301.08</v>
      </c>
      <c r="E217" s="194">
        <v>4499.51</v>
      </c>
      <c r="F217" s="45">
        <f t="shared" si="26"/>
        <v>54.2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25985.79</v>
      </c>
      <c r="E219" s="194">
        <v>9261.48</v>
      </c>
      <c r="F219" s="45">
        <f t="shared" si="26"/>
        <v>35.6</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102.56</v>
      </c>
      <c r="E273" s="60">
        <f t="shared" si="60"/>
        <v>2466.23</v>
      </c>
      <c r="F273" s="45">
        <f t="shared" ref="F273:F277" si="61">IF(D273&lt;&gt;0,IF(E273/D273&gt;=100,"&gt;&gt;100",E273/D273*100),"-")</f>
        <v>2404.6999999999998</v>
      </c>
    </row>
    <row r="274" spans="1:6" ht="12.75" customHeight="1" x14ac:dyDescent="0.2">
      <c r="A274" s="63">
        <v>381</v>
      </c>
      <c r="B274" s="64" t="s">
        <v>540</v>
      </c>
      <c r="C274" s="247" t="s">
        <v>541</v>
      </c>
      <c r="D274" s="60">
        <f t="shared" ref="D274:E274" si="62">SUM(D275:D277)</f>
        <v>0</v>
      </c>
      <c r="E274" s="60">
        <f t="shared" si="62"/>
        <v>500</v>
      </c>
      <c r="F274" s="45" t="str">
        <f t="shared" si="61"/>
        <v>-</v>
      </c>
    </row>
    <row r="275" spans="1:6" ht="12.75" customHeight="1" x14ac:dyDescent="0.2">
      <c r="A275" s="63">
        <v>3811</v>
      </c>
      <c r="B275" s="64" t="s">
        <v>542</v>
      </c>
      <c r="C275" s="247" t="s">
        <v>543</v>
      </c>
      <c r="D275" s="194">
        <v>0</v>
      </c>
      <c r="E275" s="194">
        <v>500</v>
      </c>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102.56</v>
      </c>
      <c r="E283" s="60">
        <f t="shared" si="65"/>
        <v>1966.23</v>
      </c>
      <c r="F283" s="45">
        <f t="shared" ref="F283:F294" si="66">IF(D283&lt;&gt;0,IF(E283/D283&gt;=100,"&gt;&gt;100",E283/D283*100),"-")</f>
        <v>1917.2</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102.56</v>
      </c>
      <c r="E287" s="194">
        <v>1966.23</v>
      </c>
      <c r="F287" s="45">
        <f t="shared" si="66"/>
        <v>1917.2</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9478708</v>
      </c>
      <c r="E299" s="60">
        <f>E152-E297+E298</f>
        <v>10421204.119999999</v>
      </c>
      <c r="F299" s="45">
        <f t="shared" si="68"/>
        <v>109.9</v>
      </c>
    </row>
    <row r="300" spans="1:6" ht="12.75" customHeight="1" x14ac:dyDescent="0.2">
      <c r="A300" s="63" t="s">
        <v>581</v>
      </c>
      <c r="B300" s="64" t="s">
        <v>592</v>
      </c>
      <c r="C300" s="247" t="s">
        <v>593</v>
      </c>
      <c r="D300" s="60">
        <f>IF(D6&gt;=D299,D6-D299,0)</f>
        <v>672780.07</v>
      </c>
      <c r="E300" s="60">
        <f>IF(E6&gt;=E299,E6-E299,0)</f>
        <v>835976.51</v>
      </c>
      <c r="F300" s="45">
        <f t="shared" si="68"/>
        <v>124.3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937957.81</v>
      </c>
      <c r="E303" s="194">
        <v>697856.86</v>
      </c>
      <c r="F303" s="45">
        <f t="shared" si="68"/>
        <v>74.400000000000006</v>
      </c>
    </row>
    <row r="304" spans="1:6" ht="12.75" customHeight="1" x14ac:dyDescent="0.2">
      <c r="A304" s="63">
        <v>96</v>
      </c>
      <c r="B304" s="220" t="s">
        <v>600</v>
      </c>
      <c r="C304" s="247" t="s">
        <v>601</v>
      </c>
      <c r="D304" s="194">
        <v>319241.51</v>
      </c>
      <c r="E304" s="194">
        <v>336187.43</v>
      </c>
      <c r="F304" s="45">
        <f t="shared" si="68"/>
        <v>105.3</v>
      </c>
    </row>
    <row r="305" spans="1:6" ht="12" x14ac:dyDescent="0.2">
      <c r="A305" s="63">
        <v>9661</v>
      </c>
      <c r="B305" s="220" t="s">
        <v>602</v>
      </c>
      <c r="C305" s="247" t="s">
        <v>603</v>
      </c>
      <c r="D305" s="194">
        <v>50998.43</v>
      </c>
      <c r="E305" s="194">
        <v>45348.67</v>
      </c>
      <c r="F305" s="45">
        <f t="shared" si="68"/>
        <v>88.9</v>
      </c>
    </row>
    <row r="306" spans="1:6" ht="12.75" customHeight="1" x14ac:dyDescent="0.2">
      <c r="A306" s="249" t="s">
        <v>604</v>
      </c>
      <c r="B306" s="184" t="s">
        <v>605</v>
      </c>
      <c r="C306" s="250" t="s">
        <v>604</v>
      </c>
      <c r="D306" s="196">
        <v>253637.3</v>
      </c>
      <c r="E306" s="196">
        <v>273219.23</v>
      </c>
      <c r="F306" s="61">
        <f t="shared" si="68"/>
        <v>107.7</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626.55999999999995</v>
      </c>
      <c r="E308" s="60">
        <f t="shared" si="71"/>
        <v>2196.7800000000002</v>
      </c>
      <c r="F308" s="45">
        <f t="shared" ref="F308:F428" si="72">IF(D308&lt;&gt;0,IF(E308/D308&gt;=100,"&gt;&gt;100",E308/D308*100),"-")</f>
        <v>350.6</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626.55999999999995</v>
      </c>
      <c r="E321" s="60">
        <f t="shared" si="76"/>
        <v>2196.7800000000002</v>
      </c>
      <c r="F321" s="45">
        <f t="shared" si="72"/>
        <v>350.6</v>
      </c>
    </row>
    <row r="322" spans="1:6" ht="12.75" customHeight="1" x14ac:dyDescent="0.2">
      <c r="A322" s="63">
        <v>721</v>
      </c>
      <c r="B322" s="64" t="s">
        <v>635</v>
      </c>
      <c r="C322" s="247" t="s">
        <v>636</v>
      </c>
      <c r="D322" s="60">
        <f t="shared" ref="D322:E322" si="77">SUM(D323:D326)</f>
        <v>18.559999999999999</v>
      </c>
      <c r="E322" s="60">
        <f t="shared" si="77"/>
        <v>2196.7800000000002</v>
      </c>
      <c r="F322" s="45" t="str">
        <f t="shared" si="72"/>
        <v>&gt;&gt;100</v>
      </c>
    </row>
    <row r="323" spans="1:6" ht="12.75" customHeight="1" x14ac:dyDescent="0.2">
      <c r="A323" s="63">
        <v>7211</v>
      </c>
      <c r="B323" s="64" t="s">
        <v>637</v>
      </c>
      <c r="C323" s="247" t="s">
        <v>638</v>
      </c>
      <c r="D323" s="194">
        <v>18.559999999999999</v>
      </c>
      <c r="E323" s="194">
        <v>2196.7800000000002</v>
      </c>
      <c r="F323" s="45" t="str">
        <f t="shared" si="72"/>
        <v>&gt;&gt;100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608</v>
      </c>
      <c r="E336" s="60">
        <f t="shared" si="79"/>
        <v>0</v>
      </c>
      <c r="F336" s="45">
        <f t="shared" si="72"/>
        <v>0</v>
      </c>
    </row>
    <row r="337" spans="1:6" ht="12.75" customHeight="1" x14ac:dyDescent="0.2">
      <c r="A337" s="63">
        <v>7231</v>
      </c>
      <c r="B337" s="64" t="s">
        <v>665</v>
      </c>
      <c r="C337" s="247" t="s">
        <v>666</v>
      </c>
      <c r="D337" s="194">
        <v>608</v>
      </c>
      <c r="E337" s="194">
        <v>0</v>
      </c>
      <c r="F337" s="45">
        <f t="shared" si="72"/>
        <v>0</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300063.27</v>
      </c>
      <c r="E360" s="60">
        <f t="shared" si="86"/>
        <v>558272.97</v>
      </c>
      <c r="F360" s="45">
        <f t="shared" si="72"/>
        <v>186.1</v>
      </c>
    </row>
    <row r="361" spans="1:6" ht="12.75" customHeight="1" x14ac:dyDescent="0.2">
      <c r="A361" s="63">
        <v>41</v>
      </c>
      <c r="B361" s="64" t="s">
        <v>713</v>
      </c>
      <c r="C361" s="247" t="s">
        <v>714</v>
      </c>
      <c r="D361" s="60">
        <f t="shared" ref="D361:E361" si="87">D362+D366</f>
        <v>0</v>
      </c>
      <c r="E361" s="60">
        <f t="shared" si="87"/>
        <v>25614.880000000001</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25614.880000000001</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v>25614.880000000001</v>
      </c>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280550.65999999997</v>
      </c>
      <c r="E373" s="60">
        <f t="shared" si="90"/>
        <v>414745.84</v>
      </c>
      <c r="F373" s="45">
        <f t="shared" si="72"/>
        <v>147.80000000000001</v>
      </c>
    </row>
    <row r="374" spans="1:6" ht="12.75" customHeight="1" x14ac:dyDescent="0.2">
      <c r="A374" s="63">
        <v>421</v>
      </c>
      <c r="B374" s="64" t="s">
        <v>731</v>
      </c>
      <c r="C374" s="247" t="s">
        <v>732</v>
      </c>
      <c r="D374" s="60">
        <f t="shared" ref="D374:E374" si="91">SUM(D375:D378)</f>
        <v>4253.88</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4253.88</v>
      </c>
      <c r="E378" s="194">
        <v>0</v>
      </c>
      <c r="F378" s="45">
        <f t="shared" si="72"/>
        <v>0</v>
      </c>
    </row>
    <row r="379" spans="1:6" ht="12.75" customHeight="1" x14ac:dyDescent="0.2">
      <c r="A379" s="63">
        <v>422</v>
      </c>
      <c r="B379" s="64" t="s">
        <v>737</v>
      </c>
      <c r="C379" s="247" t="s">
        <v>738</v>
      </c>
      <c r="D379" s="60">
        <f t="shared" ref="D379:E379" si="92">SUM(D380:D387)</f>
        <v>241621.78</v>
      </c>
      <c r="E379" s="60">
        <f t="shared" si="92"/>
        <v>308158.63</v>
      </c>
      <c r="F379" s="45">
        <f t="shared" si="72"/>
        <v>127.5</v>
      </c>
    </row>
    <row r="380" spans="1:6" ht="12.75" customHeight="1" x14ac:dyDescent="0.2">
      <c r="A380" s="63">
        <v>4221</v>
      </c>
      <c r="B380" s="64" t="s">
        <v>647</v>
      </c>
      <c r="C380" s="247" t="s">
        <v>739</v>
      </c>
      <c r="D380" s="194">
        <v>50392.89</v>
      </c>
      <c r="E380" s="194">
        <v>102552.8</v>
      </c>
      <c r="F380" s="45">
        <f t="shared" si="72"/>
        <v>203.5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20217.75</v>
      </c>
      <c r="E382" s="194">
        <v>20431.189999999999</v>
      </c>
      <c r="F382" s="45">
        <f t="shared" si="72"/>
        <v>101.1</v>
      </c>
    </row>
    <row r="383" spans="1:6" ht="12.75" customHeight="1" x14ac:dyDescent="0.2">
      <c r="A383" s="63">
        <v>4224</v>
      </c>
      <c r="B383" s="64" t="s">
        <v>653</v>
      </c>
      <c r="C383" s="247" t="s">
        <v>743</v>
      </c>
      <c r="D383" s="194">
        <v>167654.32999999999</v>
      </c>
      <c r="E383" s="194">
        <v>165032.79999999999</v>
      </c>
      <c r="F383" s="45">
        <f t="shared" si="72"/>
        <v>98.4</v>
      </c>
    </row>
    <row r="384" spans="1:6" ht="12.75" customHeight="1" x14ac:dyDescent="0.2">
      <c r="A384" s="70">
        <v>4225</v>
      </c>
      <c r="B384" s="65" t="s">
        <v>655</v>
      </c>
      <c r="C384" s="278" t="s">
        <v>744</v>
      </c>
      <c r="D384" s="192">
        <v>3356.81</v>
      </c>
      <c r="E384" s="192">
        <v>7711.76</v>
      </c>
      <c r="F384" s="71">
        <f t="shared" si="72"/>
        <v>229.7</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12430.08</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93569.91</v>
      </c>
      <c r="F388" s="45" t="str">
        <f t="shared" si="72"/>
        <v>-</v>
      </c>
    </row>
    <row r="389" spans="1:6" ht="12.75" customHeight="1" x14ac:dyDescent="0.2">
      <c r="A389" s="63">
        <v>4231</v>
      </c>
      <c r="B389" s="64" t="s">
        <v>665</v>
      </c>
      <c r="C389" s="247" t="s">
        <v>750</v>
      </c>
      <c r="D389" s="194">
        <v>0</v>
      </c>
      <c r="E389" s="194">
        <v>93569.91</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34675</v>
      </c>
      <c r="E401" s="60">
        <f t="shared" si="96"/>
        <v>13017.3</v>
      </c>
      <c r="F401" s="45">
        <f t="shared" si="72"/>
        <v>37.5</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30800</v>
      </c>
      <c r="E403" s="194">
        <v>7267.3</v>
      </c>
      <c r="F403" s="45">
        <f t="shared" si="72"/>
        <v>23.6</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3875</v>
      </c>
      <c r="E405" s="194">
        <v>5750</v>
      </c>
      <c r="F405" s="45">
        <f t="shared" si="72"/>
        <v>148.4</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19512.61</v>
      </c>
      <c r="E412" s="60">
        <f t="shared" si="100"/>
        <v>117912.25</v>
      </c>
      <c r="F412" s="45">
        <f t="shared" si="72"/>
        <v>604.29999999999995</v>
      </c>
    </row>
    <row r="413" spans="1:6" ht="12.75" customHeight="1" x14ac:dyDescent="0.2">
      <c r="A413" s="63">
        <v>451</v>
      </c>
      <c r="B413" s="64" t="s">
        <v>784</v>
      </c>
      <c r="C413" s="247" t="s">
        <v>785</v>
      </c>
      <c r="D413" s="194">
        <v>19512.61</v>
      </c>
      <c r="E413" s="194">
        <v>117912.25</v>
      </c>
      <c r="F413" s="45">
        <f t="shared" si="72"/>
        <v>604.29999999999995</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299436.71000000002</v>
      </c>
      <c r="E418" s="60">
        <f t="shared" si="102"/>
        <v>556076.18999999994</v>
      </c>
      <c r="F418" s="45">
        <f t="shared" si="72"/>
        <v>185.7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10526.43</v>
      </c>
      <c r="E421" s="194">
        <v>4249.8999999999996</v>
      </c>
      <c r="F421" s="45">
        <f t="shared" si="72"/>
        <v>40.4</v>
      </c>
    </row>
    <row r="422" spans="1:6" ht="12.75" customHeight="1" x14ac:dyDescent="0.2">
      <c r="A422" s="63" t="s">
        <v>581</v>
      </c>
      <c r="B422" s="64" t="s">
        <v>802</v>
      </c>
      <c r="C422" s="247" t="s">
        <v>803</v>
      </c>
      <c r="D422" s="60">
        <f>D6+D308</f>
        <v>10152114.630000001</v>
      </c>
      <c r="E422" s="60">
        <f>E6+E308</f>
        <v>11259377.41</v>
      </c>
      <c r="F422" s="45">
        <f t="shared" si="72"/>
        <v>110.9</v>
      </c>
    </row>
    <row r="423" spans="1:6" ht="12.75" customHeight="1" x14ac:dyDescent="0.2">
      <c r="A423" s="63" t="s">
        <v>581</v>
      </c>
      <c r="B423" s="64" t="s">
        <v>804</v>
      </c>
      <c r="C423" s="247" t="s">
        <v>805</v>
      </c>
      <c r="D423" s="60">
        <f t="shared" ref="D423:E423" si="103">D299+D360</f>
        <v>9778771.2699999996</v>
      </c>
      <c r="E423" s="60">
        <f t="shared" si="103"/>
        <v>10979477.09</v>
      </c>
      <c r="F423" s="45">
        <f t="shared" si="72"/>
        <v>112.3</v>
      </c>
    </row>
    <row r="424" spans="1:6" ht="12.75" customHeight="1" x14ac:dyDescent="0.2">
      <c r="A424" s="63" t="s">
        <v>581</v>
      </c>
      <c r="B424" s="64" t="s">
        <v>806</v>
      </c>
      <c r="C424" s="247" t="s">
        <v>807</v>
      </c>
      <c r="D424" s="60">
        <f t="shared" ref="D424:E424" si="104">IF(D422&gt;=D423,D422-D423,0)</f>
        <v>373343.36</v>
      </c>
      <c r="E424" s="60">
        <f t="shared" si="104"/>
        <v>279900.32</v>
      </c>
      <c r="F424" s="45">
        <f t="shared" si="72"/>
        <v>75</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937957.81</v>
      </c>
      <c r="E427" s="60">
        <f t="shared" si="107"/>
        <v>697856.86</v>
      </c>
      <c r="F427" s="45">
        <f t="shared" si="72"/>
        <v>74.400000000000006</v>
      </c>
    </row>
    <row r="428" spans="1:6" ht="24" x14ac:dyDescent="0.2">
      <c r="A428" s="249" t="s">
        <v>815</v>
      </c>
      <c r="B428" s="243" t="s">
        <v>816</v>
      </c>
      <c r="C428" s="250" t="s">
        <v>817</v>
      </c>
      <c r="D428" s="81">
        <f t="shared" ref="D428:E428" si="108">D304+D421</f>
        <v>329767.94</v>
      </c>
      <c r="E428" s="81">
        <f t="shared" si="108"/>
        <v>340437.33</v>
      </c>
      <c r="F428" s="61">
        <f t="shared" si="72"/>
        <v>103.2</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133242.41</v>
      </c>
      <c r="E535" s="60">
        <f>E536+E571+E584+E597+E629</f>
        <v>132722.79999999999</v>
      </c>
      <c r="F535" s="45">
        <f t="shared" si="109"/>
        <v>99.6</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133242.41</v>
      </c>
      <c r="E597" s="60">
        <f t="shared" si="152"/>
        <v>132722.79999999999</v>
      </c>
      <c r="F597" s="45">
        <f t="shared" si="109"/>
        <v>99.6</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133242.41</v>
      </c>
      <c r="E609" s="60">
        <f t="shared" si="156"/>
        <v>132722.79999999999</v>
      </c>
      <c r="F609" s="45">
        <f t="shared" si="109"/>
        <v>99.6</v>
      </c>
    </row>
    <row r="610" spans="1:6" ht="24" x14ac:dyDescent="0.2">
      <c r="A610" s="63">
        <v>5443</v>
      </c>
      <c r="B610" s="64" t="s">
        <v>1169</v>
      </c>
      <c r="C610" s="247" t="s">
        <v>1170</v>
      </c>
      <c r="D610" s="194">
        <v>133242.41</v>
      </c>
      <c r="E610" s="194">
        <v>132722.79999999999</v>
      </c>
      <c r="F610" s="45">
        <f t="shared" si="109"/>
        <v>99.6</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133242.41</v>
      </c>
      <c r="E640" s="60">
        <f>IF(E535-E430&gt;=0,E535-E430,0)</f>
        <v>132722.79999999999</v>
      </c>
      <c r="F640" s="45">
        <f t="shared" si="109"/>
        <v>99.6</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10152114.630000001</v>
      </c>
      <c r="E643" s="60">
        <f>E422+E430</f>
        <v>11259377.41</v>
      </c>
      <c r="F643" s="45">
        <f t="shared" si="109"/>
        <v>110.9</v>
      </c>
    </row>
    <row r="644" spans="1:6" ht="12.75" customHeight="1" x14ac:dyDescent="0.2">
      <c r="A644" s="63" t="s">
        <v>581</v>
      </c>
      <c r="B644" s="64" t="s">
        <v>1237</v>
      </c>
      <c r="C644" s="247" t="s">
        <v>1238</v>
      </c>
      <c r="D644" s="60">
        <f>D423+D535</f>
        <v>9912013.6799999997</v>
      </c>
      <c r="E644" s="60">
        <f>E423+E535</f>
        <v>11112199.890000001</v>
      </c>
      <c r="F644" s="45">
        <f t="shared" si="109"/>
        <v>112.1</v>
      </c>
    </row>
    <row r="645" spans="1:6" ht="12.75" customHeight="1" x14ac:dyDescent="0.2">
      <c r="A645" s="63" t="s">
        <v>581</v>
      </c>
      <c r="B645" s="64" t="s">
        <v>1239</v>
      </c>
      <c r="C645" s="247" t="s">
        <v>1240</v>
      </c>
      <c r="D645" s="60">
        <f t="shared" ref="D645:E645" si="163">IF(D643&gt;=D644,D643-D644,0)</f>
        <v>240100.95</v>
      </c>
      <c r="E645" s="60">
        <f t="shared" si="163"/>
        <v>147177.51999999999</v>
      </c>
      <c r="F645" s="45">
        <f t="shared" si="109"/>
        <v>61.3</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937957.81</v>
      </c>
      <c r="E648" s="60">
        <f>IF(E427-E426+E642-E641&gt;=0,E427-E426+E642-E641,0)</f>
        <v>697856.86</v>
      </c>
      <c r="F648" s="45">
        <f t="shared" si="109"/>
        <v>74.400000000000006</v>
      </c>
    </row>
    <row r="649" spans="1:6" ht="24" x14ac:dyDescent="0.2">
      <c r="A649" s="63" t="s">
        <v>581</v>
      </c>
      <c r="B649" s="64" t="s">
        <v>1247</v>
      </c>
      <c r="C649" s="247" t="s">
        <v>1248</v>
      </c>
      <c r="D649" s="60">
        <v>0</v>
      </c>
      <c r="E649" s="60">
        <v>0</v>
      </c>
      <c r="F649" s="45" t="str">
        <f t="shared" si="109"/>
        <v>-</v>
      </c>
    </row>
    <row r="650" spans="1:6" ht="24" x14ac:dyDescent="0.2">
      <c r="A650" s="63" t="s">
        <v>581</v>
      </c>
      <c r="B650" s="64" t="s">
        <v>1249</v>
      </c>
      <c r="C650" s="247" t="s">
        <v>1250</v>
      </c>
      <c r="D650" s="60">
        <f t="shared" ref="D650:E650" si="165">IF(D646+D648-D645-D647&gt;=0,D646+D648-D645-D647,0)</f>
        <v>697856.86</v>
      </c>
      <c r="E650" s="60">
        <f t="shared" si="165"/>
        <v>550679.34</v>
      </c>
      <c r="F650" s="45">
        <f t="shared" si="109"/>
        <v>78.900000000000006</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97582.03</v>
      </c>
      <c r="E653" s="194">
        <v>353022.03</v>
      </c>
      <c r="F653" s="45">
        <f t="shared" ref="F653:F740" si="166">IF(D653&lt;&gt;0,IF(E653/D653&gt;=100,"&gt;&gt;100",E653/D653*100),"-")</f>
        <v>361.8</v>
      </c>
    </row>
    <row r="654" spans="1:6" ht="12.75" customHeight="1" x14ac:dyDescent="0.2">
      <c r="A654" s="63" t="s">
        <v>1256</v>
      </c>
      <c r="B654" s="64" t="s">
        <v>1257</v>
      </c>
      <c r="C654" s="247" t="s">
        <v>1256</v>
      </c>
      <c r="D654" s="194">
        <v>9789743.3000000007</v>
      </c>
      <c r="E654" s="194">
        <v>10713882.16</v>
      </c>
      <c r="F654" s="45">
        <f t="shared" si="166"/>
        <v>109.4</v>
      </c>
    </row>
    <row r="655" spans="1:6" ht="12.75" customHeight="1" x14ac:dyDescent="0.2">
      <c r="A655" s="63" t="s">
        <v>1258</v>
      </c>
      <c r="B655" s="64" t="s">
        <v>1259</v>
      </c>
      <c r="C655" s="247" t="s">
        <v>1258</v>
      </c>
      <c r="D655" s="194">
        <v>9534303.3000000007</v>
      </c>
      <c r="E655" s="194">
        <v>10460591.810000001</v>
      </c>
      <c r="F655" s="45">
        <f t="shared" si="166"/>
        <v>109.7</v>
      </c>
    </row>
    <row r="656" spans="1:6" ht="24" x14ac:dyDescent="0.2">
      <c r="A656" s="63">
        <v>11</v>
      </c>
      <c r="B656" s="64" t="s">
        <v>1260</v>
      </c>
      <c r="C656" s="247" t="s">
        <v>1261</v>
      </c>
      <c r="D656" s="60">
        <f t="shared" ref="D656:E656" si="167">+D653+D654-D655</f>
        <v>353022.03</v>
      </c>
      <c r="E656" s="60">
        <f t="shared" si="167"/>
        <v>606312.38</v>
      </c>
      <c r="F656" s="45">
        <f t="shared" si="166"/>
        <v>171.7</v>
      </c>
    </row>
    <row r="657" spans="1:6" ht="24" x14ac:dyDescent="0.2">
      <c r="A657" s="63" t="s">
        <v>581</v>
      </c>
      <c r="B657" s="64" t="s">
        <v>1262</v>
      </c>
      <c r="C657" s="247" t="s">
        <v>1263</v>
      </c>
      <c r="D657" s="253">
        <v>0</v>
      </c>
      <c r="E657" s="253"/>
      <c r="F657" s="45" t="str">
        <f t="shared" si="166"/>
        <v>-</v>
      </c>
    </row>
    <row r="658" spans="1:6" ht="24" x14ac:dyDescent="0.2">
      <c r="A658" s="63" t="s">
        <v>581</v>
      </c>
      <c r="B658" s="64" t="s">
        <v>1264</v>
      </c>
      <c r="C658" s="247" t="s">
        <v>1265</v>
      </c>
      <c r="D658" s="253">
        <v>263</v>
      </c>
      <c r="E658" s="253">
        <v>261</v>
      </c>
      <c r="F658" s="45">
        <f t="shared" si="166"/>
        <v>99.2</v>
      </c>
    </row>
    <row r="659" spans="1:6" ht="12.75" customHeight="1" x14ac:dyDescent="0.2">
      <c r="A659" s="63" t="s">
        <v>581</v>
      </c>
      <c r="B659" s="64" t="s">
        <v>1266</v>
      </c>
      <c r="C659" s="247" t="s">
        <v>1267</v>
      </c>
      <c r="D659" s="253">
        <v>0</v>
      </c>
      <c r="E659" s="253"/>
      <c r="F659" s="45" t="str">
        <f t="shared" si="166"/>
        <v>-</v>
      </c>
    </row>
    <row r="660" spans="1:6" ht="12.75" customHeight="1" x14ac:dyDescent="0.2">
      <c r="A660" s="63" t="s">
        <v>581</v>
      </c>
      <c r="B660" s="64" t="s">
        <v>1268</v>
      </c>
      <c r="C660" s="247" t="s">
        <v>1269</v>
      </c>
      <c r="D660" s="253">
        <v>260</v>
      </c>
      <c r="E660" s="253">
        <v>261</v>
      </c>
      <c r="F660" s="45">
        <f t="shared" si="166"/>
        <v>100.4</v>
      </c>
    </row>
    <row r="661" spans="1:6" ht="24" x14ac:dyDescent="0.2">
      <c r="A661" s="63" t="s">
        <v>1270</v>
      </c>
      <c r="B661" s="64" t="s">
        <v>1271</v>
      </c>
      <c r="C661" s="247" t="s">
        <v>1272</v>
      </c>
      <c r="D661" s="194">
        <v>0</v>
      </c>
      <c r="E661" s="194"/>
      <c r="F661" s="45" t="str">
        <f t="shared" si="166"/>
        <v>-</v>
      </c>
    </row>
    <row r="662" spans="1:6" ht="12.75" customHeight="1" x14ac:dyDescent="0.2">
      <c r="A662" s="70">
        <v>61315</v>
      </c>
      <c r="B662" s="65" t="s">
        <v>1273</v>
      </c>
      <c r="C662" s="278" t="s">
        <v>1274</v>
      </c>
      <c r="D662" s="192">
        <v>0</v>
      </c>
      <c r="E662" s="192"/>
      <c r="F662" s="71" t="str">
        <f t="shared" si="166"/>
        <v>-</v>
      </c>
    </row>
    <row r="663" spans="1:6" ht="12.75" customHeight="1" x14ac:dyDescent="0.2">
      <c r="A663" s="70">
        <v>61316</v>
      </c>
      <c r="B663" s="65" t="s">
        <v>1275</v>
      </c>
      <c r="C663" s="277" t="s">
        <v>1276</v>
      </c>
      <c r="D663" s="192"/>
      <c r="E663" s="192"/>
      <c r="F663" s="71" t="str">
        <f t="shared" si="166"/>
        <v>-</v>
      </c>
    </row>
    <row r="664" spans="1:6" ht="12.75" customHeight="1" x14ac:dyDescent="0.2">
      <c r="A664" s="70" t="s">
        <v>1277</v>
      </c>
      <c r="B664" s="65" t="s">
        <v>1278</v>
      </c>
      <c r="C664" s="277" t="s">
        <v>1277</v>
      </c>
      <c r="D664" s="192"/>
      <c r="E664" s="192"/>
      <c r="F664" s="71" t="str">
        <f t="shared" si="166"/>
        <v>-</v>
      </c>
    </row>
    <row r="665" spans="1:6" ht="12.75" customHeight="1" x14ac:dyDescent="0.2">
      <c r="A665" s="70">
        <v>61451</v>
      </c>
      <c r="B665" s="65" t="s">
        <v>1279</v>
      </c>
      <c r="C665" s="278" t="s">
        <v>1280</v>
      </c>
      <c r="D665" s="192">
        <v>0</v>
      </c>
      <c r="E665" s="192"/>
      <c r="F665" s="71" t="str">
        <f t="shared" si="166"/>
        <v>-</v>
      </c>
    </row>
    <row r="666" spans="1:6" ht="12.75" customHeight="1" x14ac:dyDescent="0.2">
      <c r="A666" s="70" t="s">
        <v>1281</v>
      </c>
      <c r="B666" s="65" t="s">
        <v>1282</v>
      </c>
      <c r="C666" s="277" t="s">
        <v>1281</v>
      </c>
      <c r="D666" s="192"/>
      <c r="E666" s="192"/>
      <c r="F666" s="71" t="str">
        <f t="shared" si="166"/>
        <v>-</v>
      </c>
    </row>
    <row r="667" spans="1:6" ht="12.75" customHeight="1" x14ac:dyDescent="0.2">
      <c r="A667" s="70">
        <v>61453</v>
      </c>
      <c r="B667" s="65" t="s">
        <v>1283</v>
      </c>
      <c r="C667" s="278" t="s">
        <v>1284</v>
      </c>
      <c r="D667" s="192">
        <v>0</v>
      </c>
      <c r="E667" s="192"/>
      <c r="F667" s="71" t="str">
        <f t="shared" si="166"/>
        <v>-</v>
      </c>
    </row>
    <row r="668" spans="1:6" ht="12.75" customHeight="1" x14ac:dyDescent="0.2">
      <c r="A668" s="70" t="s">
        <v>1285</v>
      </c>
      <c r="B668" s="65" t="s">
        <v>1286</v>
      </c>
      <c r="C668" s="277" t="s">
        <v>1285</v>
      </c>
      <c r="D668" s="192"/>
      <c r="E668" s="192"/>
      <c r="F668" s="71" t="str">
        <f t="shared" si="166"/>
        <v>-</v>
      </c>
    </row>
    <row r="669" spans="1:6" ht="12.75" customHeight="1" x14ac:dyDescent="0.2">
      <c r="A669" s="63">
        <v>63311</v>
      </c>
      <c r="B669" s="64" t="s">
        <v>1287</v>
      </c>
      <c r="C669" s="247" t="s">
        <v>1288</v>
      </c>
      <c r="D669" s="194">
        <v>0</v>
      </c>
      <c r="E669" s="194"/>
      <c r="F669" s="45" t="str">
        <f t="shared" si="166"/>
        <v>-</v>
      </c>
    </row>
    <row r="670" spans="1:6" ht="12.75" customHeight="1" x14ac:dyDescent="0.2">
      <c r="A670" s="63">
        <v>63312</v>
      </c>
      <c r="B670" s="64" t="s">
        <v>1289</v>
      </c>
      <c r="C670" s="247" t="s">
        <v>1290</v>
      </c>
      <c r="D670" s="194">
        <v>0</v>
      </c>
      <c r="E670" s="194"/>
      <c r="F670" s="45" t="str">
        <f t="shared" si="166"/>
        <v>-</v>
      </c>
    </row>
    <row r="671" spans="1:6" ht="12.75" customHeight="1" x14ac:dyDescent="0.2">
      <c r="A671" s="63">
        <v>63313</v>
      </c>
      <c r="B671" s="64" t="s">
        <v>1291</v>
      </c>
      <c r="C671" s="247" t="s">
        <v>1292</v>
      </c>
      <c r="D671" s="194">
        <v>0</v>
      </c>
      <c r="E671" s="194"/>
      <c r="F671" s="45" t="str">
        <f t="shared" si="166"/>
        <v>-</v>
      </c>
    </row>
    <row r="672" spans="1:6" ht="12.75" customHeight="1" x14ac:dyDescent="0.2">
      <c r="A672" s="63">
        <v>63314</v>
      </c>
      <c r="B672" s="64" t="s">
        <v>1293</v>
      </c>
      <c r="C672" s="247" t="s">
        <v>1294</v>
      </c>
      <c r="D672" s="194">
        <v>0</v>
      </c>
      <c r="E672" s="194"/>
      <c r="F672" s="45" t="str">
        <f t="shared" si="166"/>
        <v>-</v>
      </c>
    </row>
    <row r="673" spans="1:6" ht="12.75" customHeight="1" x14ac:dyDescent="0.2">
      <c r="A673" s="63">
        <v>63321</v>
      </c>
      <c r="B673" s="64" t="s">
        <v>1295</v>
      </c>
      <c r="C673" s="247" t="s">
        <v>1296</v>
      </c>
      <c r="D673" s="194">
        <v>0</v>
      </c>
      <c r="E673" s="194"/>
      <c r="F673" s="45" t="str">
        <f t="shared" si="166"/>
        <v>-</v>
      </c>
    </row>
    <row r="674" spans="1:6" ht="12.75" customHeight="1" x14ac:dyDescent="0.2">
      <c r="A674" s="63">
        <v>63322</v>
      </c>
      <c r="B674" s="64" t="s">
        <v>1297</v>
      </c>
      <c r="C674" s="247" t="s">
        <v>1298</v>
      </c>
      <c r="D674" s="194">
        <v>0</v>
      </c>
      <c r="E674" s="194"/>
      <c r="F674" s="45" t="str">
        <f t="shared" si="166"/>
        <v>-</v>
      </c>
    </row>
    <row r="675" spans="1:6" ht="12.75" customHeight="1" x14ac:dyDescent="0.2">
      <c r="A675" s="63">
        <v>63323</v>
      </c>
      <c r="B675" s="64" t="s">
        <v>1299</v>
      </c>
      <c r="C675" s="247" t="s">
        <v>1300</v>
      </c>
      <c r="D675" s="194">
        <v>0</v>
      </c>
      <c r="E675" s="194"/>
      <c r="F675" s="45" t="str">
        <f t="shared" si="166"/>
        <v>-</v>
      </c>
    </row>
    <row r="676" spans="1:6" ht="12.75" customHeight="1" x14ac:dyDescent="0.2">
      <c r="A676" s="63">
        <v>63324</v>
      </c>
      <c r="B676" s="64" t="s">
        <v>1301</v>
      </c>
      <c r="C676" s="247" t="s">
        <v>1302</v>
      </c>
      <c r="D676" s="194">
        <v>0</v>
      </c>
      <c r="E676" s="194"/>
      <c r="F676" s="45" t="str">
        <f t="shared" si="166"/>
        <v>-</v>
      </c>
    </row>
    <row r="677" spans="1:6" ht="12.75" customHeight="1" x14ac:dyDescent="0.2">
      <c r="A677" s="70">
        <v>63414</v>
      </c>
      <c r="B677" s="65" t="s">
        <v>1303</v>
      </c>
      <c r="C677" s="278" t="s">
        <v>1304</v>
      </c>
      <c r="D677" s="192">
        <v>0</v>
      </c>
      <c r="E677" s="192"/>
      <c r="F677" s="71" t="str">
        <f t="shared" si="166"/>
        <v>-</v>
      </c>
    </row>
    <row r="678" spans="1:6" ht="12.75" customHeight="1" x14ac:dyDescent="0.2">
      <c r="A678" s="70">
        <v>63415</v>
      </c>
      <c r="B678" s="65" t="s">
        <v>1305</v>
      </c>
      <c r="C678" s="278" t="s">
        <v>1306</v>
      </c>
      <c r="D678" s="192">
        <v>0</v>
      </c>
      <c r="E678" s="192"/>
      <c r="F678" s="71" t="str">
        <f t="shared" si="166"/>
        <v>-</v>
      </c>
    </row>
    <row r="679" spans="1:6" ht="12" x14ac:dyDescent="0.2">
      <c r="A679" s="70">
        <v>63416</v>
      </c>
      <c r="B679" s="182" t="s">
        <v>1307</v>
      </c>
      <c r="C679" s="278" t="s">
        <v>1308</v>
      </c>
      <c r="D679" s="192">
        <v>0</v>
      </c>
      <c r="E679" s="192"/>
      <c r="F679" s="71" t="str">
        <f t="shared" si="166"/>
        <v>-</v>
      </c>
    </row>
    <row r="680" spans="1:6" ht="12.75" customHeight="1" x14ac:dyDescent="0.2">
      <c r="A680" s="70">
        <v>63424</v>
      </c>
      <c r="B680" s="65" t="s">
        <v>1309</v>
      </c>
      <c r="C680" s="278" t="s">
        <v>1310</v>
      </c>
      <c r="D680" s="192">
        <v>0</v>
      </c>
      <c r="E680" s="192"/>
      <c r="F680" s="71" t="str">
        <f t="shared" si="166"/>
        <v>-</v>
      </c>
    </row>
    <row r="681" spans="1:6" ht="12.75" customHeight="1" x14ac:dyDescent="0.2">
      <c r="A681" s="70">
        <v>63425</v>
      </c>
      <c r="B681" s="65" t="s">
        <v>1311</v>
      </c>
      <c r="C681" s="278" t="s">
        <v>1312</v>
      </c>
      <c r="D681" s="192">
        <v>0</v>
      </c>
      <c r="E681" s="192"/>
      <c r="F681" s="71" t="str">
        <f t="shared" si="166"/>
        <v>-</v>
      </c>
    </row>
    <row r="682" spans="1:6" ht="12" x14ac:dyDescent="0.2">
      <c r="A682" s="70">
        <v>63426</v>
      </c>
      <c r="B682" s="182" t="s">
        <v>1313</v>
      </c>
      <c r="C682" s="278" t="s">
        <v>1314</v>
      </c>
      <c r="D682" s="192">
        <v>0</v>
      </c>
      <c r="E682" s="192"/>
      <c r="F682" s="71" t="str">
        <f t="shared" si="166"/>
        <v>-</v>
      </c>
    </row>
    <row r="683" spans="1:6" ht="24" x14ac:dyDescent="0.2">
      <c r="A683" s="70">
        <v>63612</v>
      </c>
      <c r="B683" s="182" t="s">
        <v>1315</v>
      </c>
      <c r="C683" s="278" t="s">
        <v>1316</v>
      </c>
      <c r="D683" s="192">
        <v>19817.77</v>
      </c>
      <c r="E683" s="192">
        <v>65333.85</v>
      </c>
      <c r="F683" s="71">
        <f t="shared" si="166"/>
        <v>329.7</v>
      </c>
    </row>
    <row r="684" spans="1:6" ht="24" x14ac:dyDescent="0.2">
      <c r="A684" s="70">
        <v>63613</v>
      </c>
      <c r="B684" s="182" t="s">
        <v>1317</v>
      </c>
      <c r="C684" s="278" t="s">
        <v>1318</v>
      </c>
      <c r="D684" s="192">
        <v>30000</v>
      </c>
      <c r="E684" s="192">
        <v>39852</v>
      </c>
      <c r="F684" s="71">
        <f t="shared" si="166"/>
        <v>132.80000000000001</v>
      </c>
    </row>
    <row r="685" spans="1:6" ht="24" x14ac:dyDescent="0.2">
      <c r="A685" s="63">
        <v>63622</v>
      </c>
      <c r="B685" s="244" t="s">
        <v>1319</v>
      </c>
      <c r="C685" s="247" t="s">
        <v>1320</v>
      </c>
      <c r="D685" s="194">
        <v>0</v>
      </c>
      <c r="E685" s="194"/>
      <c r="F685" s="45" t="str">
        <f t="shared" si="166"/>
        <v>-</v>
      </c>
    </row>
    <row r="686" spans="1:6" ht="24" x14ac:dyDescent="0.2">
      <c r="A686" s="63">
        <v>63623</v>
      </c>
      <c r="B686" s="244" t="s">
        <v>1321</v>
      </c>
      <c r="C686" s="247" t="s">
        <v>1322</v>
      </c>
      <c r="D686" s="194">
        <v>75560.039999999994</v>
      </c>
      <c r="E686" s="194">
        <v>0</v>
      </c>
      <c r="F686" s="45">
        <f t="shared" si="166"/>
        <v>0</v>
      </c>
    </row>
    <row r="687" spans="1:6" ht="12.75" customHeight="1" x14ac:dyDescent="0.2">
      <c r="A687" s="63">
        <v>63711</v>
      </c>
      <c r="B687" s="244" t="s">
        <v>1323</v>
      </c>
      <c r="C687" s="248">
        <v>63711</v>
      </c>
      <c r="D687" s="194">
        <v>0</v>
      </c>
      <c r="E687" s="194"/>
      <c r="F687" s="45" t="str">
        <f t="shared" si="166"/>
        <v>-</v>
      </c>
    </row>
    <row r="688" spans="1:6" ht="12.75" customHeight="1" x14ac:dyDescent="0.2">
      <c r="A688" s="63">
        <v>63712</v>
      </c>
      <c r="B688" s="244" t="s">
        <v>1324</v>
      </c>
      <c r="C688" s="248">
        <v>63712</v>
      </c>
      <c r="D688" s="194">
        <v>0</v>
      </c>
      <c r="E688" s="194"/>
      <c r="F688" s="45" t="str">
        <f t="shared" si="166"/>
        <v>-</v>
      </c>
    </row>
    <row r="689" spans="1:6" ht="12.75" customHeight="1" x14ac:dyDescent="0.2">
      <c r="A689" s="63">
        <v>63713</v>
      </c>
      <c r="B689" s="244" t="s">
        <v>1325</v>
      </c>
      <c r="C689" s="248">
        <v>63713</v>
      </c>
      <c r="D689" s="194">
        <v>0</v>
      </c>
      <c r="E689" s="194"/>
      <c r="F689" s="45" t="str">
        <f t="shared" si="166"/>
        <v>-</v>
      </c>
    </row>
    <row r="690" spans="1:6" ht="12.75" customHeight="1" x14ac:dyDescent="0.2">
      <c r="A690" s="63">
        <v>63714</v>
      </c>
      <c r="B690" s="244" t="s">
        <v>1326</v>
      </c>
      <c r="C690" s="248">
        <v>63714</v>
      </c>
      <c r="D690" s="194">
        <v>0</v>
      </c>
      <c r="E690" s="194"/>
      <c r="F690" s="45" t="str">
        <f t="shared" si="166"/>
        <v>-</v>
      </c>
    </row>
    <row r="691" spans="1:6" ht="12.75" customHeight="1" x14ac:dyDescent="0.2">
      <c r="A691" s="63">
        <v>63715</v>
      </c>
      <c r="B691" s="244" t="s">
        <v>1327</v>
      </c>
      <c r="C691" s="248">
        <v>63715</v>
      </c>
      <c r="D691" s="194">
        <v>0</v>
      </c>
      <c r="E691" s="194"/>
      <c r="F691" s="45" t="str">
        <f t="shared" si="166"/>
        <v>-</v>
      </c>
    </row>
    <row r="692" spans="1:6" ht="24" x14ac:dyDescent="0.2">
      <c r="A692" s="70">
        <v>63716</v>
      </c>
      <c r="B692" s="182" t="s">
        <v>1328</v>
      </c>
      <c r="C692" s="277">
        <v>63716</v>
      </c>
      <c r="D692" s="192">
        <v>0</v>
      </c>
      <c r="E692" s="192"/>
      <c r="F692" s="71" t="str">
        <f t="shared" si="166"/>
        <v>-</v>
      </c>
    </row>
    <row r="693" spans="1:6" ht="24" x14ac:dyDescent="0.2">
      <c r="A693" s="70">
        <v>63717</v>
      </c>
      <c r="B693" s="182" t="s">
        <v>1329</v>
      </c>
      <c r="C693" s="277">
        <v>63717</v>
      </c>
      <c r="D693" s="192">
        <v>0</v>
      </c>
      <c r="E693" s="192"/>
      <c r="F693" s="71" t="str">
        <f t="shared" si="166"/>
        <v>-</v>
      </c>
    </row>
    <row r="694" spans="1:6" ht="24" x14ac:dyDescent="0.2">
      <c r="A694" s="70">
        <v>63721</v>
      </c>
      <c r="B694" s="182" t="s">
        <v>1330</v>
      </c>
      <c r="C694" s="277">
        <v>63721</v>
      </c>
      <c r="D694" s="192">
        <v>0</v>
      </c>
      <c r="E694" s="192"/>
      <c r="F694" s="71" t="str">
        <f t="shared" si="166"/>
        <v>-</v>
      </c>
    </row>
    <row r="695" spans="1:6" ht="24" x14ac:dyDescent="0.2">
      <c r="A695" s="70">
        <v>63722</v>
      </c>
      <c r="B695" s="182" t="s">
        <v>1331</v>
      </c>
      <c r="C695" s="277">
        <v>63722</v>
      </c>
      <c r="D695" s="192">
        <v>0</v>
      </c>
      <c r="E695" s="192"/>
      <c r="F695" s="71" t="str">
        <f t="shared" si="166"/>
        <v>-</v>
      </c>
    </row>
    <row r="696" spans="1:6" ht="12.75" customHeight="1" x14ac:dyDescent="0.2">
      <c r="A696" s="70">
        <v>63723</v>
      </c>
      <c r="B696" s="182" t="s">
        <v>1332</v>
      </c>
      <c r="C696" s="277">
        <v>63723</v>
      </c>
      <c r="D696" s="192">
        <v>0</v>
      </c>
      <c r="E696" s="192"/>
      <c r="F696" s="71" t="str">
        <f t="shared" si="166"/>
        <v>-</v>
      </c>
    </row>
    <row r="697" spans="1:6" ht="12.75" customHeight="1" x14ac:dyDescent="0.2">
      <c r="A697" s="70">
        <v>63724</v>
      </c>
      <c r="B697" s="182" t="s">
        <v>1333</v>
      </c>
      <c r="C697" s="277">
        <v>63724</v>
      </c>
      <c r="D697" s="192">
        <v>0</v>
      </c>
      <c r="E697" s="192"/>
      <c r="F697" s="71" t="str">
        <f t="shared" si="166"/>
        <v>-</v>
      </c>
    </row>
    <row r="698" spans="1:6" ht="12.75" customHeight="1" x14ac:dyDescent="0.2">
      <c r="A698" s="70">
        <v>63725</v>
      </c>
      <c r="B698" s="182" t="s">
        <v>1334</v>
      </c>
      <c r="C698" s="277">
        <v>63725</v>
      </c>
      <c r="D698" s="192">
        <v>0</v>
      </c>
      <c r="E698" s="192"/>
      <c r="F698" s="71" t="str">
        <f t="shared" si="166"/>
        <v>-</v>
      </c>
    </row>
    <row r="699" spans="1:6" ht="12.75" customHeight="1" x14ac:dyDescent="0.2">
      <c r="A699" s="70">
        <v>63726</v>
      </c>
      <c r="B699" s="182" t="s">
        <v>1335</v>
      </c>
      <c r="C699" s="277">
        <v>63726</v>
      </c>
      <c r="D699" s="192">
        <v>0</v>
      </c>
      <c r="E699" s="192"/>
      <c r="F699" s="71" t="str">
        <f t="shared" si="166"/>
        <v>-</v>
      </c>
    </row>
    <row r="700" spans="1:6" ht="24" x14ac:dyDescent="0.2">
      <c r="A700" s="70">
        <v>63727</v>
      </c>
      <c r="B700" s="182" t="s">
        <v>1336</v>
      </c>
      <c r="C700" s="277">
        <v>63727</v>
      </c>
      <c r="D700" s="192">
        <v>0</v>
      </c>
      <c r="E700" s="192"/>
      <c r="F700" s="71" t="str">
        <f t="shared" si="166"/>
        <v>-</v>
      </c>
    </row>
    <row r="701" spans="1:6" ht="24" x14ac:dyDescent="0.2">
      <c r="A701" s="70">
        <v>63728</v>
      </c>
      <c r="B701" s="182" t="s">
        <v>1337</v>
      </c>
      <c r="C701" s="277">
        <v>63728</v>
      </c>
      <c r="D701" s="192">
        <v>0</v>
      </c>
      <c r="E701" s="192"/>
      <c r="F701" s="71" t="str">
        <f t="shared" si="166"/>
        <v>-</v>
      </c>
    </row>
    <row r="702" spans="1:6" ht="12.75" customHeight="1" x14ac:dyDescent="0.2">
      <c r="A702" s="70">
        <v>63811</v>
      </c>
      <c r="B702" s="182" t="s">
        <v>1338</v>
      </c>
      <c r="C702" s="278" t="s">
        <v>1339</v>
      </c>
      <c r="D702" s="192">
        <v>0</v>
      </c>
      <c r="E702" s="192"/>
      <c r="F702" s="71" t="str">
        <f t="shared" si="166"/>
        <v>-</v>
      </c>
    </row>
    <row r="703" spans="1:6" ht="12.75" customHeight="1" x14ac:dyDescent="0.2">
      <c r="A703" s="70">
        <v>63812</v>
      </c>
      <c r="B703" s="182" t="s">
        <v>1340</v>
      </c>
      <c r="C703" s="278" t="s">
        <v>1341</v>
      </c>
      <c r="D703" s="192">
        <v>0</v>
      </c>
      <c r="E703" s="192"/>
      <c r="F703" s="71" t="str">
        <f t="shared" si="166"/>
        <v>-</v>
      </c>
    </row>
    <row r="704" spans="1:6" ht="24" x14ac:dyDescent="0.2">
      <c r="A704" s="70" t="s">
        <v>1342</v>
      </c>
      <c r="B704" s="182" t="s">
        <v>1343</v>
      </c>
      <c r="C704" s="278" t="s">
        <v>1342</v>
      </c>
      <c r="D704" s="192">
        <v>336869</v>
      </c>
      <c r="E704" s="192">
        <v>359197.77</v>
      </c>
      <c r="F704" s="71">
        <f t="shared" si="166"/>
        <v>106.6</v>
      </c>
    </row>
    <row r="705" spans="1:6" ht="24" x14ac:dyDescent="0.2">
      <c r="A705" s="70" t="s">
        <v>1344</v>
      </c>
      <c r="B705" s="182" t="s">
        <v>1345</v>
      </c>
      <c r="C705" s="278" t="s">
        <v>1344</v>
      </c>
      <c r="D705" s="192">
        <v>0</v>
      </c>
      <c r="E705" s="192"/>
      <c r="F705" s="71" t="str">
        <f t="shared" si="166"/>
        <v>-</v>
      </c>
    </row>
    <row r="706" spans="1:6" ht="12.75" customHeight="1" x14ac:dyDescent="0.2">
      <c r="A706" s="70">
        <v>63821</v>
      </c>
      <c r="B706" s="182" t="s">
        <v>1346</v>
      </c>
      <c r="C706" s="278" t="s">
        <v>1347</v>
      </c>
      <c r="D706" s="192">
        <v>0</v>
      </c>
      <c r="E706" s="192"/>
      <c r="F706" s="71" t="str">
        <f t="shared" si="166"/>
        <v>-</v>
      </c>
    </row>
    <row r="707" spans="1:6" ht="12.75" customHeight="1" x14ac:dyDescent="0.2">
      <c r="A707" s="70">
        <v>63822</v>
      </c>
      <c r="B707" s="182" t="s">
        <v>1348</v>
      </c>
      <c r="C707" s="278" t="s">
        <v>1349</v>
      </c>
      <c r="D707" s="192">
        <v>0</v>
      </c>
      <c r="E707" s="192"/>
      <c r="F707" s="71" t="str">
        <f t="shared" si="166"/>
        <v>-</v>
      </c>
    </row>
    <row r="708" spans="1:6" ht="24" x14ac:dyDescent="0.2">
      <c r="A708" s="70" t="s">
        <v>1350</v>
      </c>
      <c r="B708" s="182" t="s">
        <v>1351</v>
      </c>
      <c r="C708" s="278" t="s">
        <v>1350</v>
      </c>
      <c r="D708" s="192">
        <v>0</v>
      </c>
      <c r="E708" s="192"/>
      <c r="F708" s="71" t="str">
        <f t="shared" si="166"/>
        <v>-</v>
      </c>
    </row>
    <row r="709" spans="1:6" ht="24" x14ac:dyDescent="0.2">
      <c r="A709" s="70" t="s">
        <v>1352</v>
      </c>
      <c r="B709" s="182" t="s">
        <v>1353</v>
      </c>
      <c r="C709" s="278" t="s">
        <v>1352</v>
      </c>
      <c r="D709" s="192">
        <v>0</v>
      </c>
      <c r="E709" s="192"/>
      <c r="F709" s="71" t="str">
        <f t="shared" si="166"/>
        <v>-</v>
      </c>
    </row>
    <row r="710" spans="1:6" ht="12.75" customHeight="1" x14ac:dyDescent="0.2">
      <c r="A710" s="70">
        <v>64191</v>
      </c>
      <c r="B710" s="65" t="s">
        <v>1354</v>
      </c>
      <c r="C710" s="278" t="s">
        <v>1355</v>
      </c>
      <c r="D710" s="192">
        <v>0</v>
      </c>
      <c r="E710" s="192"/>
      <c r="F710" s="71" t="str">
        <f t="shared" si="166"/>
        <v>-</v>
      </c>
    </row>
    <row r="711" spans="1:6" ht="12.75" customHeight="1" x14ac:dyDescent="0.2">
      <c r="A711" s="70" t="s">
        <v>1356</v>
      </c>
      <c r="B711" s="65" t="s">
        <v>1357</v>
      </c>
      <c r="C711" s="277" t="s">
        <v>1356</v>
      </c>
      <c r="D711" s="192"/>
      <c r="E711" s="192"/>
      <c r="F711" s="71" t="str">
        <f t="shared" si="166"/>
        <v>-</v>
      </c>
    </row>
    <row r="712" spans="1:6" ht="12.75" customHeight="1" x14ac:dyDescent="0.2">
      <c r="A712" s="70" t="s">
        <v>1358</v>
      </c>
      <c r="B712" s="65" t="s">
        <v>1359</v>
      </c>
      <c r="C712" s="277" t="s">
        <v>1358</v>
      </c>
      <c r="D712" s="192"/>
      <c r="E712" s="192"/>
      <c r="F712" s="71" t="str">
        <f t="shared" si="166"/>
        <v>-</v>
      </c>
    </row>
    <row r="713" spans="1:6" ht="24" x14ac:dyDescent="0.2">
      <c r="A713" s="70" t="s">
        <v>1360</v>
      </c>
      <c r="B713" s="65" t="s">
        <v>1361</v>
      </c>
      <c r="C713" s="277" t="s">
        <v>1360</v>
      </c>
      <c r="D713" s="192"/>
      <c r="E713" s="192"/>
      <c r="F713" s="71" t="str">
        <f t="shared" si="166"/>
        <v>-</v>
      </c>
    </row>
    <row r="714" spans="1:6" ht="12" x14ac:dyDescent="0.2">
      <c r="A714" s="70" t="s">
        <v>1362</v>
      </c>
      <c r="B714" s="65" t="s">
        <v>1363</v>
      </c>
      <c r="C714" s="277" t="s">
        <v>1362</v>
      </c>
      <c r="D714" s="192"/>
      <c r="E714" s="192"/>
      <c r="F714" s="71" t="str">
        <f t="shared" si="166"/>
        <v>-</v>
      </c>
    </row>
    <row r="715" spans="1:6" ht="12.75" customHeight="1" x14ac:dyDescent="0.2">
      <c r="A715" s="70">
        <v>64371</v>
      </c>
      <c r="B715" s="65" t="s">
        <v>1364</v>
      </c>
      <c r="C715" s="278" t="s">
        <v>1365</v>
      </c>
      <c r="D715" s="192">
        <v>0</v>
      </c>
      <c r="E715" s="192"/>
      <c r="F715" s="71" t="str">
        <f t="shared" si="166"/>
        <v>-</v>
      </c>
    </row>
    <row r="716" spans="1:6" ht="12.75" customHeight="1" x14ac:dyDescent="0.2">
      <c r="A716" s="70">
        <v>64372</v>
      </c>
      <c r="B716" s="65" t="s">
        <v>1366</v>
      </c>
      <c r="C716" s="278" t="s">
        <v>1367</v>
      </c>
      <c r="D716" s="192">
        <v>0</v>
      </c>
      <c r="E716" s="192"/>
      <c r="F716" s="71" t="str">
        <f t="shared" si="166"/>
        <v>-</v>
      </c>
    </row>
    <row r="717" spans="1:6" ht="12.75" customHeight="1" x14ac:dyDescent="0.2">
      <c r="A717" s="70">
        <v>64373</v>
      </c>
      <c r="B717" s="65" t="s">
        <v>1368</v>
      </c>
      <c r="C717" s="278" t="s">
        <v>1369</v>
      </c>
      <c r="D717" s="192">
        <v>0</v>
      </c>
      <c r="E717" s="192"/>
      <c r="F717" s="71" t="str">
        <f t="shared" si="166"/>
        <v>-</v>
      </c>
    </row>
    <row r="718" spans="1:6" ht="12.75" customHeight="1" x14ac:dyDescent="0.2">
      <c r="A718" s="63">
        <v>64374</v>
      </c>
      <c r="B718" s="64" t="s">
        <v>1370</v>
      </c>
      <c r="C718" s="247" t="s">
        <v>1371</v>
      </c>
      <c r="D718" s="194">
        <v>0</v>
      </c>
      <c r="E718" s="194"/>
      <c r="F718" s="45" t="str">
        <f t="shared" si="166"/>
        <v>-</v>
      </c>
    </row>
    <row r="719" spans="1:6" ht="12.75" customHeight="1" x14ac:dyDescent="0.2">
      <c r="A719" s="70">
        <v>64375</v>
      </c>
      <c r="B719" s="65" t="s">
        <v>1372</v>
      </c>
      <c r="C719" s="278" t="s">
        <v>1373</v>
      </c>
      <c r="D719" s="192">
        <v>0</v>
      </c>
      <c r="E719" s="192"/>
      <c r="F719" s="71" t="str">
        <f t="shared" si="166"/>
        <v>-</v>
      </c>
    </row>
    <row r="720" spans="1:6" ht="24" x14ac:dyDescent="0.2">
      <c r="A720" s="70">
        <v>64376</v>
      </c>
      <c r="B720" s="182" t="s">
        <v>1374</v>
      </c>
      <c r="C720" s="278" t="s">
        <v>1375</v>
      </c>
      <c r="D720" s="192">
        <v>0</v>
      </c>
      <c r="E720" s="192"/>
      <c r="F720" s="71" t="str">
        <f t="shared" si="166"/>
        <v>-</v>
      </c>
    </row>
    <row r="721" spans="1:6" ht="24" x14ac:dyDescent="0.2">
      <c r="A721" s="70">
        <v>64377</v>
      </c>
      <c r="B721" s="65" t="s">
        <v>1376</v>
      </c>
      <c r="C721" s="278" t="s">
        <v>1377</v>
      </c>
      <c r="D721" s="192">
        <v>0</v>
      </c>
      <c r="E721" s="192"/>
      <c r="F721" s="71" t="str">
        <f t="shared" si="166"/>
        <v>-</v>
      </c>
    </row>
    <row r="722" spans="1:6" ht="12" x14ac:dyDescent="0.2">
      <c r="A722" s="70" t="s">
        <v>1378</v>
      </c>
      <c r="B722" s="65" t="s">
        <v>1379</v>
      </c>
      <c r="C722" s="277" t="s">
        <v>1378</v>
      </c>
      <c r="D722" s="192"/>
      <c r="E722" s="192"/>
      <c r="F722" s="71" t="str">
        <f t="shared" si="166"/>
        <v>-</v>
      </c>
    </row>
    <row r="723" spans="1:6" ht="12" x14ac:dyDescent="0.2">
      <c r="A723" s="70" t="s">
        <v>1380</v>
      </c>
      <c r="B723" s="65" t="s">
        <v>1381</v>
      </c>
      <c r="C723" s="277" t="s">
        <v>1380</v>
      </c>
      <c r="D723" s="192"/>
      <c r="E723" s="192"/>
      <c r="F723" s="71" t="str">
        <f t="shared" si="166"/>
        <v>-</v>
      </c>
    </row>
    <row r="724" spans="1:6" ht="12.75" customHeight="1" x14ac:dyDescent="0.2">
      <c r="A724" s="70">
        <v>65264</v>
      </c>
      <c r="B724" s="65" t="s">
        <v>1382</v>
      </c>
      <c r="C724" s="278" t="s">
        <v>1383</v>
      </c>
      <c r="D724" s="192">
        <v>0</v>
      </c>
      <c r="E724" s="192"/>
      <c r="F724" s="71" t="str">
        <f t="shared" si="166"/>
        <v>-</v>
      </c>
    </row>
    <row r="725" spans="1:6" ht="12.75" customHeight="1" x14ac:dyDescent="0.2">
      <c r="A725" s="70">
        <v>65265</v>
      </c>
      <c r="B725" s="65" t="s">
        <v>1384</v>
      </c>
      <c r="C725" s="278" t="s">
        <v>1385</v>
      </c>
      <c r="D725" s="192">
        <v>0</v>
      </c>
      <c r="E725" s="192"/>
      <c r="F725" s="71" t="str">
        <f t="shared" si="166"/>
        <v>-</v>
      </c>
    </row>
    <row r="726" spans="1:6" ht="12.75" customHeight="1" x14ac:dyDescent="0.2">
      <c r="A726" s="70" t="s">
        <v>1386</v>
      </c>
      <c r="B726" s="65" t="s">
        <v>1387</v>
      </c>
      <c r="C726" s="278" t="s">
        <v>1386</v>
      </c>
      <c r="D726" s="192">
        <v>1411.17</v>
      </c>
      <c r="E726" s="192">
        <v>13769.52</v>
      </c>
      <c r="F726" s="71">
        <f t="shared" si="166"/>
        <v>975.8</v>
      </c>
    </row>
    <row r="727" spans="1:6" ht="24" x14ac:dyDescent="0.2">
      <c r="A727" s="70">
        <v>66341</v>
      </c>
      <c r="B727" s="65" t="s">
        <v>1388</v>
      </c>
      <c r="C727" s="277">
        <v>66341</v>
      </c>
      <c r="D727" s="192">
        <v>0</v>
      </c>
      <c r="E727" s="192"/>
      <c r="F727" s="71" t="str">
        <f t="shared" si="166"/>
        <v>-</v>
      </c>
    </row>
    <row r="728" spans="1:6" ht="24" x14ac:dyDescent="0.2">
      <c r="A728" s="70">
        <v>66342</v>
      </c>
      <c r="B728" s="65" t="s">
        <v>1389</v>
      </c>
      <c r="C728" s="277">
        <v>66342</v>
      </c>
      <c r="D728" s="192">
        <v>0</v>
      </c>
      <c r="E728" s="192"/>
      <c r="F728" s="71" t="str">
        <f t="shared" si="166"/>
        <v>-</v>
      </c>
    </row>
    <row r="729" spans="1:6" ht="24" x14ac:dyDescent="0.2">
      <c r="A729" s="70">
        <v>66343</v>
      </c>
      <c r="B729" s="65" t="s">
        <v>1390</v>
      </c>
      <c r="C729" s="277">
        <v>66343</v>
      </c>
      <c r="D729" s="192">
        <v>0</v>
      </c>
      <c r="E729" s="192"/>
      <c r="F729" s="71" t="str">
        <f t="shared" si="166"/>
        <v>-</v>
      </c>
    </row>
    <row r="730" spans="1:6" ht="24" x14ac:dyDescent="0.2">
      <c r="A730" s="70">
        <v>66344</v>
      </c>
      <c r="B730" s="65" t="s">
        <v>1391</v>
      </c>
      <c r="C730" s="277">
        <v>66344</v>
      </c>
      <c r="D730" s="192"/>
      <c r="E730" s="192"/>
      <c r="F730" s="71" t="str">
        <f t="shared" si="166"/>
        <v>-</v>
      </c>
    </row>
    <row r="731" spans="1:6" ht="24" x14ac:dyDescent="0.2">
      <c r="A731" s="70">
        <v>66345</v>
      </c>
      <c r="B731" s="65" t="s">
        <v>1392</v>
      </c>
      <c r="C731" s="277">
        <v>66345</v>
      </c>
      <c r="D731" s="192"/>
      <c r="E731" s="192"/>
      <c r="F731" s="71" t="str">
        <f t="shared" si="166"/>
        <v>-</v>
      </c>
    </row>
    <row r="732" spans="1:6" ht="12.75" customHeight="1" x14ac:dyDescent="0.2">
      <c r="A732" s="70">
        <v>31214</v>
      </c>
      <c r="B732" s="65" t="s">
        <v>1393</v>
      </c>
      <c r="C732" s="278" t="s">
        <v>1394</v>
      </c>
      <c r="D732" s="192">
        <v>5600</v>
      </c>
      <c r="E732" s="192">
        <v>3000</v>
      </c>
      <c r="F732" s="71">
        <f t="shared" si="166"/>
        <v>53.6</v>
      </c>
    </row>
    <row r="733" spans="1:6" ht="12.75" customHeight="1" x14ac:dyDescent="0.2">
      <c r="A733" s="70">
        <v>31215</v>
      </c>
      <c r="B733" s="65" t="s">
        <v>1395</v>
      </c>
      <c r="C733" s="278" t="s">
        <v>1396</v>
      </c>
      <c r="D733" s="192">
        <v>11035.99</v>
      </c>
      <c r="E733" s="192">
        <v>9711.68</v>
      </c>
      <c r="F733" s="71">
        <f t="shared" si="166"/>
        <v>88</v>
      </c>
    </row>
    <row r="734" spans="1:6" ht="12.75" customHeight="1" x14ac:dyDescent="0.2">
      <c r="A734" s="70">
        <v>32121</v>
      </c>
      <c r="B734" s="65" t="s">
        <v>1397</v>
      </c>
      <c r="C734" s="278" t="s">
        <v>1398</v>
      </c>
      <c r="D734" s="192">
        <v>185758.09</v>
      </c>
      <c r="E734" s="192">
        <v>188110.34</v>
      </c>
      <c r="F734" s="71">
        <f t="shared" si="166"/>
        <v>101.3</v>
      </c>
    </row>
    <row r="735" spans="1:6" ht="12.75" customHeight="1" x14ac:dyDescent="0.2">
      <c r="A735" s="63" t="s">
        <v>1399</v>
      </c>
      <c r="B735" s="64" t="s">
        <v>1400</v>
      </c>
      <c r="C735" s="247" t="s">
        <v>1399</v>
      </c>
      <c r="D735" s="194">
        <v>0</v>
      </c>
      <c r="E735" s="194"/>
      <c r="F735" s="45" t="str">
        <f t="shared" si="166"/>
        <v>-</v>
      </c>
    </row>
    <row r="736" spans="1:6" ht="12.75" customHeight="1" x14ac:dyDescent="0.2">
      <c r="A736" s="63" t="s">
        <v>1401</v>
      </c>
      <c r="B736" s="64" t="s">
        <v>1402</v>
      </c>
      <c r="C736" s="247" t="s">
        <v>1401</v>
      </c>
      <c r="D736" s="194">
        <v>1427.37</v>
      </c>
      <c r="E736" s="194">
        <v>1389.41</v>
      </c>
      <c r="F736" s="45">
        <f t="shared" si="166"/>
        <v>97.3</v>
      </c>
    </row>
    <row r="737" spans="1:6" ht="12.75" customHeight="1" x14ac:dyDescent="0.2">
      <c r="A737" s="63" t="s">
        <v>1403</v>
      </c>
      <c r="B737" s="64" t="s">
        <v>1404</v>
      </c>
      <c r="C737" s="247" t="s">
        <v>1403</v>
      </c>
      <c r="D737" s="194">
        <v>0</v>
      </c>
      <c r="E737" s="194"/>
      <c r="F737" s="45" t="str">
        <f t="shared" si="166"/>
        <v>-</v>
      </c>
    </row>
    <row r="738" spans="1:6" ht="12.75" customHeight="1" x14ac:dyDescent="0.2">
      <c r="A738" s="63" t="s">
        <v>1405</v>
      </c>
      <c r="B738" s="64" t="s">
        <v>1406</v>
      </c>
      <c r="C738" s="247" t="s">
        <v>1405</v>
      </c>
      <c r="D738" s="194">
        <v>127448.43</v>
      </c>
      <c r="E738" s="194">
        <v>168832.31</v>
      </c>
      <c r="F738" s="45">
        <f t="shared" si="166"/>
        <v>132.5</v>
      </c>
    </row>
    <row r="739" spans="1:6" ht="12.75" customHeight="1" x14ac:dyDescent="0.2">
      <c r="A739" s="70" t="s">
        <v>1407</v>
      </c>
      <c r="B739" s="65" t="s">
        <v>1408</v>
      </c>
      <c r="C739" s="278" t="s">
        <v>1407</v>
      </c>
      <c r="D739" s="192">
        <v>0</v>
      </c>
      <c r="E739" s="192"/>
      <c r="F739" s="71" t="str">
        <f t="shared" si="166"/>
        <v>-</v>
      </c>
    </row>
    <row r="740" spans="1:6" ht="12.75" customHeight="1" x14ac:dyDescent="0.2">
      <c r="A740" s="70" t="s">
        <v>1409</v>
      </c>
      <c r="B740" s="65" t="s">
        <v>1410</v>
      </c>
      <c r="C740" s="278" t="s">
        <v>1409</v>
      </c>
      <c r="D740" s="192">
        <v>0</v>
      </c>
      <c r="E740" s="192"/>
      <c r="F740" s="71" t="str">
        <f t="shared" si="166"/>
        <v>-</v>
      </c>
    </row>
    <row r="741" spans="1:6" ht="12.75" customHeight="1" x14ac:dyDescent="0.2">
      <c r="A741" s="70">
        <v>32911</v>
      </c>
      <c r="B741" s="65" t="s">
        <v>1411</v>
      </c>
      <c r="C741" s="278" t="s">
        <v>1412</v>
      </c>
      <c r="D741" s="192">
        <v>8798.64</v>
      </c>
      <c r="E741" s="192">
        <v>8772.2199999999993</v>
      </c>
      <c r="F741" s="71">
        <f t="shared" ref="F741:F1006" si="168">IF(D741&lt;&gt;0,IF(E741/D741&gt;=100,"&gt;&gt;100",E741/D741*100),"-")</f>
        <v>99.7</v>
      </c>
    </row>
    <row r="742" spans="1:6" ht="12.75" customHeight="1" x14ac:dyDescent="0.2">
      <c r="A742" s="70" t="s">
        <v>1413</v>
      </c>
      <c r="B742" s="65" t="s">
        <v>1414</v>
      </c>
      <c r="C742" s="278" t="s">
        <v>1413</v>
      </c>
      <c r="D742" s="192">
        <v>5335.95</v>
      </c>
      <c r="E742" s="192">
        <v>5256.1</v>
      </c>
      <c r="F742" s="71">
        <f t="shared" si="168"/>
        <v>98.5</v>
      </c>
    </row>
    <row r="743" spans="1:6" ht="12.75" customHeight="1" x14ac:dyDescent="0.2">
      <c r="A743" s="70" t="s">
        <v>1415</v>
      </c>
      <c r="B743" s="65" t="s">
        <v>1416</v>
      </c>
      <c r="C743" s="277" t="s">
        <v>1415</v>
      </c>
      <c r="D743" s="192"/>
      <c r="E743" s="192"/>
      <c r="F743" s="71" t="str">
        <f t="shared" ref="F743:F744" si="169">IF(D743&lt;&gt;0,IF(E743/D743&gt;=100,"&gt;&gt;100",E743/D743*100),"-")</f>
        <v>-</v>
      </c>
    </row>
    <row r="744" spans="1:6" ht="12.75" customHeight="1" x14ac:dyDescent="0.2">
      <c r="A744" s="70" t="s">
        <v>1417</v>
      </c>
      <c r="B744" s="65" t="s">
        <v>1418</v>
      </c>
      <c r="C744" s="277" t="s">
        <v>1417</v>
      </c>
      <c r="D744" s="192"/>
      <c r="E744" s="192"/>
      <c r="F744" s="71" t="str">
        <f t="shared" si="169"/>
        <v>-</v>
      </c>
    </row>
    <row r="745" spans="1:6" ht="12.75" customHeight="1" x14ac:dyDescent="0.2">
      <c r="A745" s="70">
        <v>34111</v>
      </c>
      <c r="B745" s="65" t="s">
        <v>1419</v>
      </c>
      <c r="C745" s="278" t="s">
        <v>1420</v>
      </c>
      <c r="D745" s="192">
        <v>0</v>
      </c>
      <c r="E745" s="192"/>
      <c r="F745" s="71" t="str">
        <f t="shared" si="168"/>
        <v>-</v>
      </c>
    </row>
    <row r="746" spans="1:6" ht="12.75" customHeight="1" x14ac:dyDescent="0.2">
      <c r="A746" s="70">
        <v>34112</v>
      </c>
      <c r="B746" s="65" t="s">
        <v>1421</v>
      </c>
      <c r="C746" s="278" t="s">
        <v>1422</v>
      </c>
      <c r="D746" s="192">
        <v>0</v>
      </c>
      <c r="E746" s="192"/>
      <c r="F746" s="71" t="str">
        <f t="shared" si="168"/>
        <v>-</v>
      </c>
    </row>
    <row r="747" spans="1:6" ht="12.75" customHeight="1" x14ac:dyDescent="0.2">
      <c r="A747" s="70">
        <v>34121</v>
      </c>
      <c r="B747" s="65" t="s">
        <v>1423</v>
      </c>
      <c r="C747" s="278" t="s">
        <v>1424</v>
      </c>
      <c r="D747" s="192">
        <v>0</v>
      </c>
      <c r="E747" s="192"/>
      <c r="F747" s="71" t="str">
        <f t="shared" si="168"/>
        <v>-</v>
      </c>
    </row>
    <row r="748" spans="1:6" ht="12.75" customHeight="1" x14ac:dyDescent="0.2">
      <c r="A748" s="70">
        <v>34122</v>
      </c>
      <c r="B748" s="65" t="s">
        <v>1425</v>
      </c>
      <c r="C748" s="278" t="s">
        <v>1426</v>
      </c>
      <c r="D748" s="192">
        <v>0</v>
      </c>
      <c r="E748" s="192"/>
      <c r="F748" s="71" t="str">
        <f t="shared" si="168"/>
        <v>-</v>
      </c>
    </row>
    <row r="749" spans="1:6" ht="12.75" customHeight="1" x14ac:dyDescent="0.2">
      <c r="A749" s="70">
        <v>34131</v>
      </c>
      <c r="B749" s="65" t="s">
        <v>1427</v>
      </c>
      <c r="C749" s="278" t="s">
        <v>1428</v>
      </c>
      <c r="D749" s="192">
        <v>0</v>
      </c>
      <c r="E749" s="192"/>
      <c r="F749" s="71" t="str">
        <f t="shared" si="168"/>
        <v>-</v>
      </c>
    </row>
    <row r="750" spans="1:6" ht="12.75" customHeight="1" x14ac:dyDescent="0.2">
      <c r="A750" s="70">
        <v>34132</v>
      </c>
      <c r="B750" s="65" t="s">
        <v>1429</v>
      </c>
      <c r="C750" s="278" t="s">
        <v>1430</v>
      </c>
      <c r="D750" s="192">
        <v>0</v>
      </c>
      <c r="E750" s="192"/>
      <c r="F750" s="71" t="str">
        <f t="shared" si="168"/>
        <v>-</v>
      </c>
    </row>
    <row r="751" spans="1:6" ht="12.75" customHeight="1" x14ac:dyDescent="0.2">
      <c r="A751" s="70">
        <v>34191</v>
      </c>
      <c r="B751" s="65" t="s">
        <v>1431</v>
      </c>
      <c r="C751" s="278" t="s">
        <v>1432</v>
      </c>
      <c r="D751" s="192">
        <v>0</v>
      </c>
      <c r="E751" s="192"/>
      <c r="F751" s="71" t="str">
        <f t="shared" si="168"/>
        <v>-</v>
      </c>
    </row>
    <row r="752" spans="1:6" ht="12.75" customHeight="1" x14ac:dyDescent="0.2">
      <c r="A752" s="70">
        <v>34192</v>
      </c>
      <c r="B752" s="65" t="s">
        <v>1433</v>
      </c>
      <c r="C752" s="278" t="s">
        <v>1434</v>
      </c>
      <c r="D752" s="192">
        <v>0</v>
      </c>
      <c r="E752" s="192"/>
      <c r="F752" s="71" t="str">
        <f t="shared" si="168"/>
        <v>-</v>
      </c>
    </row>
    <row r="753" spans="1:6" ht="12.75" customHeight="1" x14ac:dyDescent="0.2">
      <c r="A753" s="70">
        <v>34213</v>
      </c>
      <c r="B753" s="65" t="s">
        <v>1435</v>
      </c>
      <c r="C753" s="278" t="s">
        <v>1436</v>
      </c>
      <c r="D753" s="192">
        <v>0</v>
      </c>
      <c r="E753" s="192"/>
      <c r="F753" s="71" t="str">
        <f t="shared" si="168"/>
        <v>-</v>
      </c>
    </row>
    <row r="754" spans="1:6" ht="12.75" customHeight="1" x14ac:dyDescent="0.2">
      <c r="A754" s="63">
        <v>34214</v>
      </c>
      <c r="B754" s="64" t="s">
        <v>1437</v>
      </c>
      <c r="C754" s="247" t="s">
        <v>1438</v>
      </c>
      <c r="D754" s="194">
        <v>0</v>
      </c>
      <c r="E754" s="194"/>
      <c r="F754" s="45" t="str">
        <f t="shared" si="168"/>
        <v>-</v>
      </c>
    </row>
    <row r="755" spans="1:6" ht="12.75" customHeight="1" x14ac:dyDescent="0.2">
      <c r="A755" s="63">
        <v>34215</v>
      </c>
      <c r="B755" s="64" t="s">
        <v>1439</v>
      </c>
      <c r="C755" s="247" t="s">
        <v>1440</v>
      </c>
      <c r="D755" s="194">
        <v>0</v>
      </c>
      <c r="E755" s="194"/>
      <c r="F755" s="45" t="str">
        <f t="shared" si="168"/>
        <v>-</v>
      </c>
    </row>
    <row r="756" spans="1:6" ht="12.75" customHeight="1" x14ac:dyDescent="0.2">
      <c r="A756" s="63">
        <v>34216</v>
      </c>
      <c r="B756" s="64" t="s">
        <v>1441</v>
      </c>
      <c r="C756" s="247" t="s">
        <v>1442</v>
      </c>
      <c r="D756" s="194">
        <v>0</v>
      </c>
      <c r="E756" s="194"/>
      <c r="F756" s="45" t="str">
        <f t="shared" si="168"/>
        <v>-</v>
      </c>
    </row>
    <row r="757" spans="1:6" ht="12.75" customHeight="1" x14ac:dyDescent="0.2">
      <c r="A757" s="63">
        <v>34222</v>
      </c>
      <c r="B757" s="64" t="s">
        <v>1443</v>
      </c>
      <c r="C757" s="247" t="s">
        <v>1444</v>
      </c>
      <c r="D757" s="194">
        <v>0</v>
      </c>
      <c r="E757" s="194"/>
      <c r="F757" s="45" t="str">
        <f t="shared" si="168"/>
        <v>-</v>
      </c>
    </row>
    <row r="758" spans="1:6" ht="12.75" customHeight="1" x14ac:dyDescent="0.2">
      <c r="A758" s="63">
        <v>34223</v>
      </c>
      <c r="B758" s="64" t="s">
        <v>1445</v>
      </c>
      <c r="C758" s="247" t="s">
        <v>1446</v>
      </c>
      <c r="D758" s="194">
        <v>0</v>
      </c>
      <c r="E758" s="194"/>
      <c r="F758" s="45" t="str">
        <f t="shared" si="168"/>
        <v>-</v>
      </c>
    </row>
    <row r="759" spans="1:6" ht="24" x14ac:dyDescent="0.2">
      <c r="A759" s="63">
        <v>34224</v>
      </c>
      <c r="B759" s="64" t="s">
        <v>1447</v>
      </c>
      <c r="C759" s="247" t="s">
        <v>1448</v>
      </c>
      <c r="D759" s="194">
        <v>0</v>
      </c>
      <c r="E759" s="194"/>
      <c r="F759" s="45" t="str">
        <f t="shared" si="168"/>
        <v>-</v>
      </c>
    </row>
    <row r="760" spans="1:6" ht="24" x14ac:dyDescent="0.2">
      <c r="A760" s="63">
        <v>34233</v>
      </c>
      <c r="B760" s="64" t="s">
        <v>1449</v>
      </c>
      <c r="C760" s="247" t="s">
        <v>1450</v>
      </c>
      <c r="D760" s="194">
        <v>9976.34</v>
      </c>
      <c r="E760" s="194">
        <v>7793.79</v>
      </c>
      <c r="F760" s="45">
        <f t="shared" si="168"/>
        <v>78.099999999999994</v>
      </c>
    </row>
    <row r="761" spans="1:6" ht="24" x14ac:dyDescent="0.2">
      <c r="A761" s="63">
        <v>34234</v>
      </c>
      <c r="B761" s="183" t="s">
        <v>1451</v>
      </c>
      <c r="C761" s="247" t="s">
        <v>1452</v>
      </c>
      <c r="D761" s="194">
        <v>0</v>
      </c>
      <c r="E761" s="194"/>
      <c r="F761" s="45" t="str">
        <f t="shared" si="168"/>
        <v>-</v>
      </c>
    </row>
    <row r="762" spans="1:6" ht="24" x14ac:dyDescent="0.2">
      <c r="A762" s="63">
        <v>34235</v>
      </c>
      <c r="B762" s="183" t="s">
        <v>1453</v>
      </c>
      <c r="C762" s="247" t="s">
        <v>1454</v>
      </c>
      <c r="D762" s="194">
        <v>0</v>
      </c>
      <c r="E762" s="194"/>
      <c r="F762" s="45" t="str">
        <f t="shared" si="168"/>
        <v>-</v>
      </c>
    </row>
    <row r="763" spans="1:6" ht="12.75" customHeight="1" x14ac:dyDescent="0.2">
      <c r="A763" s="63">
        <v>34236</v>
      </c>
      <c r="B763" s="64" t="s">
        <v>1455</v>
      </c>
      <c r="C763" s="247" t="s">
        <v>1456</v>
      </c>
      <c r="D763" s="194">
        <v>0</v>
      </c>
      <c r="E763" s="194"/>
      <c r="F763" s="45" t="str">
        <f t="shared" si="168"/>
        <v>-</v>
      </c>
    </row>
    <row r="764" spans="1:6" ht="12.75" customHeight="1" x14ac:dyDescent="0.2">
      <c r="A764" s="63">
        <v>34237</v>
      </c>
      <c r="B764" s="64" t="s">
        <v>1457</v>
      </c>
      <c r="C764" s="247" t="s">
        <v>1458</v>
      </c>
      <c r="D764" s="194">
        <v>0</v>
      </c>
      <c r="E764" s="194"/>
      <c r="F764" s="45" t="str">
        <f t="shared" si="168"/>
        <v>-</v>
      </c>
    </row>
    <row r="765" spans="1:6" ht="12.75" customHeight="1" x14ac:dyDescent="0.2">
      <c r="A765" s="63">
        <v>34238</v>
      </c>
      <c r="B765" s="64" t="s">
        <v>1459</v>
      </c>
      <c r="C765" s="247" t="s">
        <v>1460</v>
      </c>
      <c r="D765" s="194">
        <v>0</v>
      </c>
      <c r="E765" s="194"/>
      <c r="F765" s="45" t="str">
        <f t="shared" si="168"/>
        <v>-</v>
      </c>
    </row>
    <row r="766" spans="1:6" ht="24" x14ac:dyDescent="0.2">
      <c r="A766" s="63">
        <v>34273</v>
      </c>
      <c r="B766" s="64" t="s">
        <v>1461</v>
      </c>
      <c r="C766" s="247" t="s">
        <v>1462</v>
      </c>
      <c r="D766" s="194">
        <v>0</v>
      </c>
      <c r="E766" s="194"/>
      <c r="F766" s="45" t="str">
        <f t="shared" si="168"/>
        <v>-</v>
      </c>
    </row>
    <row r="767" spans="1:6" ht="12.75" customHeight="1" x14ac:dyDescent="0.2">
      <c r="A767" s="63">
        <v>34274</v>
      </c>
      <c r="B767" s="64" t="s">
        <v>1463</v>
      </c>
      <c r="C767" s="247" t="s">
        <v>1464</v>
      </c>
      <c r="D767" s="194">
        <v>0</v>
      </c>
      <c r="E767" s="194"/>
      <c r="F767" s="45" t="str">
        <f t="shared" si="168"/>
        <v>-</v>
      </c>
    </row>
    <row r="768" spans="1:6" ht="12.75" customHeight="1" x14ac:dyDescent="0.2">
      <c r="A768" s="63">
        <v>34275</v>
      </c>
      <c r="B768" s="64" t="s">
        <v>1465</v>
      </c>
      <c r="C768" s="247" t="s">
        <v>1466</v>
      </c>
      <c r="D768" s="194">
        <v>0</v>
      </c>
      <c r="E768" s="194"/>
      <c r="F768" s="45" t="str">
        <f t="shared" si="168"/>
        <v>-</v>
      </c>
    </row>
    <row r="769" spans="1:6" ht="12.75" customHeight="1" x14ac:dyDescent="0.2">
      <c r="A769" s="63">
        <v>34281</v>
      </c>
      <c r="B769" s="64" t="s">
        <v>1467</v>
      </c>
      <c r="C769" s="247" t="s">
        <v>1468</v>
      </c>
      <c r="D769" s="194">
        <v>0</v>
      </c>
      <c r="E769" s="194"/>
      <c r="F769" s="45" t="str">
        <f t="shared" si="168"/>
        <v>-</v>
      </c>
    </row>
    <row r="770" spans="1:6" ht="12.75" customHeight="1" x14ac:dyDescent="0.2">
      <c r="A770" s="70">
        <v>34282</v>
      </c>
      <c r="B770" s="65" t="s">
        <v>1469</v>
      </c>
      <c r="C770" s="278" t="s">
        <v>1470</v>
      </c>
      <c r="D770" s="192">
        <v>0</v>
      </c>
      <c r="E770" s="192"/>
      <c r="F770" s="71" t="str">
        <f t="shared" si="168"/>
        <v>-</v>
      </c>
    </row>
    <row r="771" spans="1:6" ht="12.75" customHeight="1" x14ac:dyDescent="0.2">
      <c r="A771" s="70">
        <v>34283</v>
      </c>
      <c r="B771" s="65" t="s">
        <v>1471</v>
      </c>
      <c r="C771" s="278" t="s">
        <v>1472</v>
      </c>
      <c r="D771" s="192">
        <v>0</v>
      </c>
      <c r="E771" s="192"/>
      <c r="F771" s="71" t="str">
        <f t="shared" si="168"/>
        <v>-</v>
      </c>
    </row>
    <row r="772" spans="1:6" ht="12.75" customHeight="1" x14ac:dyDescent="0.2">
      <c r="A772" s="70">
        <v>34284</v>
      </c>
      <c r="B772" s="65" t="s">
        <v>1473</v>
      </c>
      <c r="C772" s="278" t="s">
        <v>1474</v>
      </c>
      <c r="D772" s="192">
        <v>0</v>
      </c>
      <c r="E772" s="192"/>
      <c r="F772" s="71" t="str">
        <f t="shared" si="168"/>
        <v>-</v>
      </c>
    </row>
    <row r="773" spans="1:6" ht="12.75" customHeight="1" x14ac:dyDescent="0.2">
      <c r="A773" s="70">
        <v>34285</v>
      </c>
      <c r="B773" s="65" t="s">
        <v>1475</v>
      </c>
      <c r="C773" s="278" t="s">
        <v>1476</v>
      </c>
      <c r="D773" s="192">
        <v>0</v>
      </c>
      <c r="E773" s="192"/>
      <c r="F773" s="71" t="str">
        <f t="shared" si="168"/>
        <v>-</v>
      </c>
    </row>
    <row r="774" spans="1:6" ht="24" x14ac:dyDescent="0.2">
      <c r="A774" s="70">
        <v>34286</v>
      </c>
      <c r="B774" s="182" t="s">
        <v>1477</v>
      </c>
      <c r="C774" s="278" t="s">
        <v>1478</v>
      </c>
      <c r="D774" s="192">
        <v>0</v>
      </c>
      <c r="E774" s="192"/>
      <c r="F774" s="71" t="str">
        <f t="shared" si="168"/>
        <v>-</v>
      </c>
    </row>
    <row r="775" spans="1:6" ht="12" x14ac:dyDescent="0.2">
      <c r="A775" s="70">
        <v>34287</v>
      </c>
      <c r="B775" s="65" t="s">
        <v>1479</v>
      </c>
      <c r="C775" s="278" t="s">
        <v>1480</v>
      </c>
      <c r="D775" s="192">
        <v>0</v>
      </c>
      <c r="E775" s="192"/>
      <c r="F775" s="71" t="str">
        <f t="shared" si="168"/>
        <v>-</v>
      </c>
    </row>
    <row r="776" spans="1:6" ht="12.75" customHeight="1" x14ac:dyDescent="0.2">
      <c r="A776" s="70">
        <v>34341</v>
      </c>
      <c r="B776" s="65" t="s">
        <v>1481</v>
      </c>
      <c r="C776" s="278" t="s">
        <v>1482</v>
      </c>
      <c r="D776" s="192">
        <v>0</v>
      </c>
      <c r="E776" s="192"/>
      <c r="F776" s="71" t="str">
        <f t="shared" si="168"/>
        <v>-</v>
      </c>
    </row>
    <row r="777" spans="1:6" ht="12.75" customHeight="1" x14ac:dyDescent="0.2">
      <c r="A777" s="70">
        <v>35231</v>
      </c>
      <c r="B777" s="65" t="s">
        <v>1483</v>
      </c>
      <c r="C777" s="278" t="s">
        <v>1484</v>
      </c>
      <c r="D777" s="192">
        <v>0</v>
      </c>
      <c r="E777" s="192"/>
      <c r="F777" s="71" t="str">
        <f t="shared" si="168"/>
        <v>-</v>
      </c>
    </row>
    <row r="778" spans="1:6" ht="12.75" customHeight="1" x14ac:dyDescent="0.2">
      <c r="A778" s="70">
        <v>35232</v>
      </c>
      <c r="B778" s="65" t="s">
        <v>1485</v>
      </c>
      <c r="C778" s="278" t="s">
        <v>1486</v>
      </c>
      <c r="D778" s="192">
        <v>0</v>
      </c>
      <c r="E778" s="192"/>
      <c r="F778" s="71" t="str">
        <f t="shared" si="168"/>
        <v>-</v>
      </c>
    </row>
    <row r="779" spans="1:6" ht="12.75" customHeight="1" x14ac:dyDescent="0.2">
      <c r="A779" s="70">
        <v>36313</v>
      </c>
      <c r="B779" s="65" t="s">
        <v>1487</v>
      </c>
      <c r="C779" s="278" t="s">
        <v>1488</v>
      </c>
      <c r="D779" s="192">
        <v>0</v>
      </c>
      <c r="E779" s="192"/>
      <c r="F779" s="71" t="str">
        <f t="shared" si="168"/>
        <v>-</v>
      </c>
    </row>
    <row r="780" spans="1:6" ht="12.75" customHeight="1" x14ac:dyDescent="0.2">
      <c r="A780" s="70">
        <v>36314</v>
      </c>
      <c r="B780" s="65" t="s">
        <v>1489</v>
      </c>
      <c r="C780" s="278" t="s">
        <v>1490</v>
      </c>
      <c r="D780" s="192">
        <v>0</v>
      </c>
      <c r="E780" s="192"/>
      <c r="F780" s="71" t="str">
        <f t="shared" si="168"/>
        <v>-</v>
      </c>
    </row>
    <row r="781" spans="1:6" ht="12.75" customHeight="1" x14ac:dyDescent="0.2">
      <c r="A781" s="70">
        <v>36315</v>
      </c>
      <c r="B781" s="65" t="s">
        <v>1491</v>
      </c>
      <c r="C781" s="278" t="s">
        <v>1492</v>
      </c>
      <c r="D781" s="192">
        <v>0</v>
      </c>
      <c r="E781" s="192"/>
      <c r="F781" s="71" t="str">
        <f t="shared" si="168"/>
        <v>-</v>
      </c>
    </row>
    <row r="782" spans="1:6" ht="12.75" customHeight="1" x14ac:dyDescent="0.2">
      <c r="A782" s="70">
        <v>36316</v>
      </c>
      <c r="B782" s="65" t="s">
        <v>1493</v>
      </c>
      <c r="C782" s="278" t="s">
        <v>1494</v>
      </c>
      <c r="D782" s="192">
        <v>0</v>
      </c>
      <c r="E782" s="192"/>
      <c r="F782" s="71" t="str">
        <f t="shared" si="168"/>
        <v>-</v>
      </c>
    </row>
    <row r="783" spans="1:6" ht="12.75" customHeight="1" x14ac:dyDescent="0.2">
      <c r="A783" s="70">
        <v>36317</v>
      </c>
      <c r="B783" s="65" t="s">
        <v>1495</v>
      </c>
      <c r="C783" s="278" t="s">
        <v>1496</v>
      </c>
      <c r="D783" s="192">
        <v>0</v>
      </c>
      <c r="E783" s="192"/>
      <c r="F783" s="71" t="str">
        <f t="shared" si="168"/>
        <v>-</v>
      </c>
    </row>
    <row r="784" spans="1:6" ht="12.75" customHeight="1" x14ac:dyDescent="0.2">
      <c r="A784" s="70">
        <v>36318</v>
      </c>
      <c r="B784" s="65" t="s">
        <v>1497</v>
      </c>
      <c r="C784" s="278" t="s">
        <v>1498</v>
      </c>
      <c r="D784" s="192">
        <v>0</v>
      </c>
      <c r="E784" s="192"/>
      <c r="F784" s="71" t="str">
        <f t="shared" si="168"/>
        <v>-</v>
      </c>
    </row>
    <row r="785" spans="1:6" ht="12" x14ac:dyDescent="0.2">
      <c r="A785" s="70">
        <v>36319</v>
      </c>
      <c r="B785" s="182" t="s">
        <v>1499</v>
      </c>
      <c r="C785" s="278" t="s">
        <v>1500</v>
      </c>
      <c r="D785" s="192">
        <v>0</v>
      </c>
      <c r="E785" s="192"/>
      <c r="F785" s="71" t="str">
        <f t="shared" si="168"/>
        <v>-</v>
      </c>
    </row>
    <row r="786" spans="1:6" ht="12.75" customHeight="1" x14ac:dyDescent="0.2">
      <c r="A786" s="70">
        <v>36323</v>
      </c>
      <c r="B786" s="65" t="s">
        <v>1501</v>
      </c>
      <c r="C786" s="278" t="s">
        <v>1502</v>
      </c>
      <c r="D786" s="192">
        <v>0</v>
      </c>
      <c r="E786" s="192"/>
      <c r="F786" s="71" t="str">
        <f t="shared" si="168"/>
        <v>-</v>
      </c>
    </row>
    <row r="787" spans="1:6" ht="12.75" customHeight="1" x14ac:dyDescent="0.2">
      <c r="A787" s="70">
        <v>36324</v>
      </c>
      <c r="B787" s="65" t="s">
        <v>1503</v>
      </c>
      <c r="C787" s="278" t="s">
        <v>1504</v>
      </c>
      <c r="D787" s="192">
        <v>0</v>
      </c>
      <c r="E787" s="192"/>
      <c r="F787" s="71" t="str">
        <f t="shared" si="168"/>
        <v>-</v>
      </c>
    </row>
    <row r="788" spans="1:6" ht="12.75" customHeight="1" x14ac:dyDescent="0.2">
      <c r="A788" s="70">
        <v>36325</v>
      </c>
      <c r="B788" s="65" t="s">
        <v>1505</v>
      </c>
      <c r="C788" s="278" t="s">
        <v>1506</v>
      </c>
      <c r="D788" s="192">
        <v>0</v>
      </c>
      <c r="E788" s="192"/>
      <c r="F788" s="71" t="str">
        <f t="shared" si="168"/>
        <v>-</v>
      </c>
    </row>
    <row r="789" spans="1:6" ht="12.75" customHeight="1" x14ac:dyDescent="0.2">
      <c r="A789" s="70">
        <v>36326</v>
      </c>
      <c r="B789" s="65" t="s">
        <v>1507</v>
      </c>
      <c r="C789" s="278" t="s">
        <v>1508</v>
      </c>
      <c r="D789" s="192">
        <v>0</v>
      </c>
      <c r="E789" s="192"/>
      <c r="F789" s="71" t="str">
        <f t="shared" si="168"/>
        <v>-</v>
      </c>
    </row>
    <row r="790" spans="1:6" ht="12.75" customHeight="1" x14ac:dyDescent="0.2">
      <c r="A790" s="70">
        <v>36327</v>
      </c>
      <c r="B790" s="65" t="s">
        <v>1509</v>
      </c>
      <c r="C790" s="278" t="s">
        <v>1510</v>
      </c>
      <c r="D790" s="192">
        <v>0</v>
      </c>
      <c r="E790" s="192"/>
      <c r="F790" s="71" t="str">
        <f t="shared" si="168"/>
        <v>-</v>
      </c>
    </row>
    <row r="791" spans="1:6" ht="24" x14ac:dyDescent="0.2">
      <c r="A791" s="70">
        <v>36328</v>
      </c>
      <c r="B791" s="65" t="s">
        <v>1511</v>
      </c>
      <c r="C791" s="278" t="s">
        <v>1512</v>
      </c>
      <c r="D791" s="192">
        <v>0</v>
      </c>
      <c r="E791" s="192"/>
      <c r="F791" s="71" t="str">
        <f t="shared" si="168"/>
        <v>-</v>
      </c>
    </row>
    <row r="792" spans="1:6" ht="12" x14ac:dyDescent="0.2">
      <c r="A792" s="70">
        <v>36329</v>
      </c>
      <c r="B792" s="182" t="s">
        <v>1513</v>
      </c>
      <c r="C792" s="278" t="s">
        <v>1514</v>
      </c>
      <c r="D792" s="192">
        <v>0</v>
      </c>
      <c r="E792" s="192"/>
      <c r="F792" s="71" t="str">
        <f t="shared" si="168"/>
        <v>-</v>
      </c>
    </row>
    <row r="793" spans="1:6" ht="12.75" customHeight="1" x14ac:dyDescent="0.2">
      <c r="A793" s="70" t="s">
        <v>1515</v>
      </c>
      <c r="B793" s="182" t="s">
        <v>1516</v>
      </c>
      <c r="C793" s="277" t="s">
        <v>1515</v>
      </c>
      <c r="D793" s="192">
        <v>0</v>
      </c>
      <c r="E793" s="192"/>
      <c r="F793" s="71" t="str">
        <f t="shared" si="168"/>
        <v>-</v>
      </c>
    </row>
    <row r="794" spans="1:6" ht="12.75" customHeight="1" x14ac:dyDescent="0.2">
      <c r="A794" s="70" t="s">
        <v>1517</v>
      </c>
      <c r="B794" s="182" t="s">
        <v>1518</v>
      </c>
      <c r="C794" s="277" t="s">
        <v>1517</v>
      </c>
      <c r="D794" s="192">
        <v>0</v>
      </c>
      <c r="E794" s="192"/>
      <c r="F794" s="71" t="str">
        <f t="shared" si="168"/>
        <v>-</v>
      </c>
    </row>
    <row r="795" spans="1:6" ht="12.75" customHeight="1" x14ac:dyDescent="0.2">
      <c r="A795" s="70" t="s">
        <v>1519</v>
      </c>
      <c r="B795" s="182" t="s">
        <v>1520</v>
      </c>
      <c r="C795" s="277" t="s">
        <v>1519</v>
      </c>
      <c r="D795" s="192">
        <v>0</v>
      </c>
      <c r="E795" s="192"/>
      <c r="F795" s="71" t="str">
        <f t="shared" si="168"/>
        <v>-</v>
      </c>
    </row>
    <row r="796" spans="1:6" ht="12.75" customHeight="1" x14ac:dyDescent="0.2">
      <c r="A796" s="70" t="s">
        <v>1521</v>
      </c>
      <c r="B796" s="182" t="s">
        <v>1522</v>
      </c>
      <c r="C796" s="277" t="s">
        <v>1521</v>
      </c>
      <c r="D796" s="192">
        <v>0</v>
      </c>
      <c r="E796" s="192"/>
      <c r="F796" s="71" t="str">
        <f t="shared" si="168"/>
        <v>-</v>
      </c>
    </row>
    <row r="797" spans="1:6" ht="24" x14ac:dyDescent="0.2">
      <c r="A797" s="70" t="s">
        <v>1523</v>
      </c>
      <c r="B797" s="182" t="s">
        <v>1524</v>
      </c>
      <c r="C797" s="277" t="s">
        <v>1523</v>
      </c>
      <c r="D797" s="192">
        <v>0</v>
      </c>
      <c r="E797" s="192"/>
      <c r="F797" s="71" t="str">
        <f t="shared" si="168"/>
        <v>-</v>
      </c>
    </row>
    <row r="798" spans="1:6" ht="24" x14ac:dyDescent="0.2">
      <c r="A798" s="70" t="s">
        <v>1525</v>
      </c>
      <c r="B798" s="182" t="s">
        <v>1526</v>
      </c>
      <c r="C798" s="277" t="s">
        <v>1525</v>
      </c>
      <c r="D798" s="192">
        <v>0</v>
      </c>
      <c r="E798" s="192"/>
      <c r="F798" s="71" t="str">
        <f t="shared" si="168"/>
        <v>-</v>
      </c>
    </row>
    <row r="799" spans="1:6" ht="12.75" customHeight="1" x14ac:dyDescent="0.2">
      <c r="A799" s="70" t="s">
        <v>1527</v>
      </c>
      <c r="B799" s="182" t="s">
        <v>1528</v>
      </c>
      <c r="C799" s="277" t="s">
        <v>1527</v>
      </c>
      <c r="D799" s="192">
        <v>0</v>
      </c>
      <c r="E799" s="192"/>
      <c r="F799" s="71" t="str">
        <f t="shared" si="168"/>
        <v>-</v>
      </c>
    </row>
    <row r="800" spans="1:6" ht="24" x14ac:dyDescent="0.2">
      <c r="A800" s="70" t="s">
        <v>1529</v>
      </c>
      <c r="B800" s="182" t="s">
        <v>1530</v>
      </c>
      <c r="C800" s="277" t="s">
        <v>1529</v>
      </c>
      <c r="D800" s="192">
        <v>0</v>
      </c>
      <c r="E800" s="192"/>
      <c r="F800" s="71" t="str">
        <f t="shared" si="168"/>
        <v>-</v>
      </c>
    </row>
    <row r="801" spans="1:6" ht="12.75" customHeight="1" x14ac:dyDescent="0.2">
      <c r="A801" s="63" t="s">
        <v>1531</v>
      </c>
      <c r="B801" s="244" t="s">
        <v>1532</v>
      </c>
      <c r="C801" s="248" t="s">
        <v>1531</v>
      </c>
      <c r="D801" s="194">
        <v>0</v>
      </c>
      <c r="E801" s="194"/>
      <c r="F801" s="45" t="str">
        <f t="shared" si="168"/>
        <v>-</v>
      </c>
    </row>
    <row r="802" spans="1:6" ht="12.75" customHeight="1" x14ac:dyDescent="0.2">
      <c r="A802" s="63" t="s">
        <v>1533</v>
      </c>
      <c r="B802" s="244" t="s">
        <v>1534</v>
      </c>
      <c r="C802" s="248" t="s">
        <v>1533</v>
      </c>
      <c r="D802" s="194">
        <v>0</v>
      </c>
      <c r="E802" s="194"/>
      <c r="F802" s="45" t="str">
        <f t="shared" si="168"/>
        <v>-</v>
      </c>
    </row>
    <row r="803" spans="1:6" ht="24" x14ac:dyDescent="0.2">
      <c r="A803" s="63" t="s">
        <v>1535</v>
      </c>
      <c r="B803" s="244" t="s">
        <v>1536</v>
      </c>
      <c r="C803" s="248" t="s">
        <v>1535</v>
      </c>
      <c r="D803" s="194">
        <v>0</v>
      </c>
      <c r="E803" s="194"/>
      <c r="F803" s="45" t="str">
        <f t="shared" si="168"/>
        <v>-</v>
      </c>
    </row>
    <row r="804" spans="1:6" ht="24" x14ac:dyDescent="0.2">
      <c r="A804" s="70" t="s">
        <v>1537</v>
      </c>
      <c r="B804" s="182" t="s">
        <v>1538</v>
      </c>
      <c r="C804" s="277" t="s">
        <v>1537</v>
      </c>
      <c r="D804" s="192">
        <v>0</v>
      </c>
      <c r="E804" s="192"/>
      <c r="F804" s="71" t="str">
        <f t="shared" si="168"/>
        <v>-</v>
      </c>
    </row>
    <row r="805" spans="1:6" ht="24" x14ac:dyDescent="0.2">
      <c r="A805" s="70" t="s">
        <v>1539</v>
      </c>
      <c r="B805" s="182" t="s">
        <v>1540</v>
      </c>
      <c r="C805" s="277" t="s">
        <v>1539</v>
      </c>
      <c r="D805" s="192">
        <v>0</v>
      </c>
      <c r="E805" s="192"/>
      <c r="F805" s="71" t="str">
        <f t="shared" si="168"/>
        <v>-</v>
      </c>
    </row>
    <row r="806" spans="1:6" ht="24" x14ac:dyDescent="0.2">
      <c r="A806" s="70">
        <v>36511</v>
      </c>
      <c r="B806" s="182" t="s">
        <v>1541</v>
      </c>
      <c r="C806" s="277">
        <v>36511</v>
      </c>
      <c r="D806" s="192"/>
      <c r="E806" s="192"/>
      <c r="F806" s="71" t="str">
        <f t="shared" ref="F806:F814" si="170">IF(D806&lt;&gt;0,IF(E806/D806&gt;=100,"&gt;&gt;100",E806/D806*100),"-")</f>
        <v>-</v>
      </c>
    </row>
    <row r="807" spans="1:6" ht="24" x14ac:dyDescent="0.2">
      <c r="A807" s="70" t="s">
        <v>1542</v>
      </c>
      <c r="B807" s="182" t="s">
        <v>1543</v>
      </c>
      <c r="C807" s="277" t="s">
        <v>1542</v>
      </c>
      <c r="D807" s="192"/>
      <c r="E807" s="192"/>
      <c r="F807" s="71" t="str">
        <f t="shared" si="170"/>
        <v>-</v>
      </c>
    </row>
    <row r="808" spans="1:6" ht="24" x14ac:dyDescent="0.2">
      <c r="A808" s="70" t="s">
        <v>1544</v>
      </c>
      <c r="B808" s="182" t="s">
        <v>1545</v>
      </c>
      <c r="C808" s="277" t="s">
        <v>1544</v>
      </c>
      <c r="D808" s="192"/>
      <c r="E808" s="192"/>
      <c r="F808" s="71" t="str">
        <f t="shared" si="170"/>
        <v>-</v>
      </c>
    </row>
    <row r="809" spans="1:6" ht="24" x14ac:dyDescent="0.2">
      <c r="A809" s="70" t="s">
        <v>1546</v>
      </c>
      <c r="B809" s="182" t="s">
        <v>1547</v>
      </c>
      <c r="C809" s="277" t="s">
        <v>1546</v>
      </c>
      <c r="D809" s="192"/>
      <c r="E809" s="192"/>
      <c r="F809" s="71" t="str">
        <f t="shared" si="170"/>
        <v>-</v>
      </c>
    </row>
    <row r="810" spans="1:6" ht="24" x14ac:dyDescent="0.2">
      <c r="A810" s="70" t="s">
        <v>1548</v>
      </c>
      <c r="B810" s="182" t="s">
        <v>1549</v>
      </c>
      <c r="C810" s="277" t="s">
        <v>1548</v>
      </c>
      <c r="D810" s="192"/>
      <c r="E810" s="192"/>
      <c r="F810" s="71" t="str">
        <f t="shared" si="170"/>
        <v>-</v>
      </c>
    </row>
    <row r="811" spans="1:6" ht="24" x14ac:dyDescent="0.2">
      <c r="A811" s="70" t="s">
        <v>1550</v>
      </c>
      <c r="B811" s="182" t="s">
        <v>1551</v>
      </c>
      <c r="C811" s="277" t="s">
        <v>1550</v>
      </c>
      <c r="D811" s="192"/>
      <c r="E811" s="192"/>
      <c r="F811" s="71" t="str">
        <f t="shared" si="170"/>
        <v>-</v>
      </c>
    </row>
    <row r="812" spans="1:6" ht="12" x14ac:dyDescent="0.2">
      <c r="A812" s="70" t="s">
        <v>1552</v>
      </c>
      <c r="B812" s="182" t="s">
        <v>1553</v>
      </c>
      <c r="C812" s="277" t="s">
        <v>1552</v>
      </c>
      <c r="D812" s="192"/>
      <c r="E812" s="192"/>
      <c r="F812" s="71" t="str">
        <f t="shared" si="170"/>
        <v>-</v>
      </c>
    </row>
    <row r="813" spans="1:6" ht="12" x14ac:dyDescent="0.2">
      <c r="A813" s="70" t="s">
        <v>1554</v>
      </c>
      <c r="B813" s="182" t="s">
        <v>1555</v>
      </c>
      <c r="C813" s="277" t="s">
        <v>1554</v>
      </c>
      <c r="D813" s="192"/>
      <c r="E813" s="192"/>
      <c r="F813" s="71" t="str">
        <f t="shared" si="170"/>
        <v>-</v>
      </c>
    </row>
    <row r="814" spans="1:6" ht="12" x14ac:dyDescent="0.2">
      <c r="A814" s="70" t="s">
        <v>1556</v>
      </c>
      <c r="B814" s="182" t="s">
        <v>1557</v>
      </c>
      <c r="C814" s="277" t="s">
        <v>1556</v>
      </c>
      <c r="D814" s="192"/>
      <c r="E814" s="192"/>
      <c r="F814" s="71" t="str">
        <f t="shared" si="170"/>
        <v>-</v>
      </c>
    </row>
    <row r="815" spans="1:6" ht="24" x14ac:dyDescent="0.2">
      <c r="A815" s="70" t="s">
        <v>1558</v>
      </c>
      <c r="B815" s="182" t="s">
        <v>1559</v>
      </c>
      <c r="C815" s="277" t="s">
        <v>1558</v>
      </c>
      <c r="D815" s="192">
        <v>0</v>
      </c>
      <c r="E815" s="192"/>
      <c r="F815" s="71" t="str">
        <f t="shared" si="168"/>
        <v>-</v>
      </c>
    </row>
    <row r="816" spans="1:6" ht="12" x14ac:dyDescent="0.2">
      <c r="A816" s="70" t="s">
        <v>1560</v>
      </c>
      <c r="B816" s="182" t="s">
        <v>1561</v>
      </c>
      <c r="C816" s="277" t="s">
        <v>1560</v>
      </c>
      <c r="D816" s="192">
        <v>0</v>
      </c>
      <c r="E816" s="192"/>
      <c r="F816" s="71" t="str">
        <f t="shared" si="168"/>
        <v>-</v>
      </c>
    </row>
    <row r="817" spans="1:6" ht="24" x14ac:dyDescent="0.2">
      <c r="A817" s="70" t="s">
        <v>1562</v>
      </c>
      <c r="B817" s="65" t="s">
        <v>1563</v>
      </c>
      <c r="C817" s="278" t="s">
        <v>1562</v>
      </c>
      <c r="D817" s="192">
        <v>0</v>
      </c>
      <c r="E817" s="192"/>
      <c r="F817" s="71" t="str">
        <f t="shared" si="168"/>
        <v>-</v>
      </c>
    </row>
    <row r="818" spans="1:6" ht="24" x14ac:dyDescent="0.2">
      <c r="A818" s="70" t="s">
        <v>1564</v>
      </c>
      <c r="B818" s="65" t="s">
        <v>1565</v>
      </c>
      <c r="C818" s="278" t="s">
        <v>1564</v>
      </c>
      <c r="D818" s="192">
        <v>0</v>
      </c>
      <c r="E818" s="192"/>
      <c r="F818" s="71" t="str">
        <f t="shared" si="168"/>
        <v>-</v>
      </c>
    </row>
    <row r="819" spans="1:6" ht="24" x14ac:dyDescent="0.2">
      <c r="A819" s="70" t="s">
        <v>1566</v>
      </c>
      <c r="B819" s="65" t="s">
        <v>1567</v>
      </c>
      <c r="C819" s="278" t="s">
        <v>1566</v>
      </c>
      <c r="D819" s="192">
        <v>0</v>
      </c>
      <c r="E819" s="192"/>
      <c r="F819" s="71" t="str">
        <f t="shared" si="168"/>
        <v>-</v>
      </c>
    </row>
    <row r="820" spans="1:6" ht="24" x14ac:dyDescent="0.2">
      <c r="A820" s="70" t="s">
        <v>1568</v>
      </c>
      <c r="B820" s="65" t="s">
        <v>1569</v>
      </c>
      <c r="C820" s="278" t="s">
        <v>1568</v>
      </c>
      <c r="D820" s="192">
        <v>0</v>
      </c>
      <c r="E820" s="192"/>
      <c r="F820" s="71" t="str">
        <f t="shared" si="168"/>
        <v>-</v>
      </c>
    </row>
    <row r="821" spans="1:6" ht="12.75" customHeight="1" x14ac:dyDescent="0.2">
      <c r="A821" s="63" t="s">
        <v>1570</v>
      </c>
      <c r="B821" s="64" t="s">
        <v>1571</v>
      </c>
      <c r="C821" s="247" t="s">
        <v>1570</v>
      </c>
      <c r="D821" s="194">
        <v>0</v>
      </c>
      <c r="E821" s="194"/>
      <c r="F821" s="45" t="str">
        <f t="shared" si="168"/>
        <v>-</v>
      </c>
    </row>
    <row r="822" spans="1:6" ht="12.75" customHeight="1" x14ac:dyDescent="0.2">
      <c r="A822" s="63" t="s">
        <v>1572</v>
      </c>
      <c r="B822" s="64" t="s">
        <v>1573</v>
      </c>
      <c r="C822" s="247" t="s">
        <v>1572</v>
      </c>
      <c r="D822" s="194">
        <v>0</v>
      </c>
      <c r="E822" s="194"/>
      <c r="F822" s="45" t="str">
        <f t="shared" si="168"/>
        <v>-</v>
      </c>
    </row>
    <row r="823" spans="1:6" ht="12.75" customHeight="1" x14ac:dyDescent="0.2">
      <c r="A823" s="63" t="s">
        <v>1574</v>
      </c>
      <c r="B823" s="64" t="s">
        <v>1575</v>
      </c>
      <c r="C823" s="247" t="s">
        <v>1574</v>
      </c>
      <c r="D823" s="194">
        <v>0</v>
      </c>
      <c r="E823" s="194"/>
      <c r="F823" s="45" t="str">
        <f t="shared" si="168"/>
        <v>-</v>
      </c>
    </row>
    <row r="824" spans="1:6" ht="24" x14ac:dyDescent="0.2">
      <c r="A824" s="70" t="s">
        <v>1576</v>
      </c>
      <c r="B824" s="65" t="s">
        <v>1577</v>
      </c>
      <c r="C824" s="278" t="s">
        <v>1576</v>
      </c>
      <c r="D824" s="192">
        <v>0</v>
      </c>
      <c r="E824" s="192"/>
      <c r="F824" s="71" t="str">
        <f t="shared" si="168"/>
        <v>-</v>
      </c>
    </row>
    <row r="825" spans="1:6" ht="24" x14ac:dyDescent="0.2">
      <c r="A825" s="70" t="s">
        <v>1578</v>
      </c>
      <c r="B825" s="65" t="s">
        <v>1579</v>
      </c>
      <c r="C825" s="278" t="s">
        <v>1578</v>
      </c>
      <c r="D825" s="192">
        <v>0</v>
      </c>
      <c r="E825" s="192"/>
      <c r="F825" s="71" t="str">
        <f t="shared" si="168"/>
        <v>-</v>
      </c>
    </row>
    <row r="826" spans="1:6" ht="24" x14ac:dyDescent="0.2">
      <c r="A826" s="70" t="s">
        <v>1580</v>
      </c>
      <c r="B826" s="65" t="s">
        <v>1581</v>
      </c>
      <c r="C826" s="278" t="s">
        <v>1580</v>
      </c>
      <c r="D826" s="192">
        <v>0</v>
      </c>
      <c r="E826" s="192"/>
      <c r="F826" s="71" t="str">
        <f t="shared" si="168"/>
        <v>-</v>
      </c>
    </row>
    <row r="827" spans="1:6" ht="24" x14ac:dyDescent="0.2">
      <c r="A827" s="70" t="s">
        <v>1582</v>
      </c>
      <c r="B827" s="65" t="s">
        <v>1583</v>
      </c>
      <c r="C827" s="278" t="s">
        <v>1582</v>
      </c>
      <c r="D827" s="192">
        <v>0</v>
      </c>
      <c r="E827" s="192"/>
      <c r="F827" s="71" t="str">
        <f t="shared" si="168"/>
        <v>-</v>
      </c>
    </row>
    <row r="828" spans="1:6" ht="24" x14ac:dyDescent="0.2">
      <c r="A828" s="70" t="s">
        <v>1584</v>
      </c>
      <c r="B828" s="65" t="s">
        <v>1585</v>
      </c>
      <c r="C828" s="278" t="s">
        <v>1584</v>
      </c>
      <c r="D828" s="192">
        <v>0</v>
      </c>
      <c r="E828" s="192"/>
      <c r="F828" s="71" t="str">
        <f t="shared" si="168"/>
        <v>-</v>
      </c>
    </row>
    <row r="829" spans="1:6" ht="24" x14ac:dyDescent="0.2">
      <c r="A829" s="70" t="s">
        <v>1586</v>
      </c>
      <c r="B829" s="65" t="s">
        <v>1587</v>
      </c>
      <c r="C829" s="278" t="s">
        <v>1586</v>
      </c>
      <c r="D829" s="192">
        <v>0</v>
      </c>
      <c r="E829" s="192"/>
      <c r="F829" s="71" t="str">
        <f t="shared" si="168"/>
        <v>-</v>
      </c>
    </row>
    <row r="830" spans="1:6" ht="24" x14ac:dyDescent="0.2">
      <c r="A830" s="70" t="s">
        <v>1588</v>
      </c>
      <c r="B830" s="65" t="s">
        <v>1589</v>
      </c>
      <c r="C830" s="278" t="s">
        <v>1588</v>
      </c>
      <c r="D830" s="192">
        <v>0</v>
      </c>
      <c r="E830" s="192"/>
      <c r="F830" s="71" t="str">
        <f t="shared" si="168"/>
        <v>-</v>
      </c>
    </row>
    <row r="831" spans="1:6" ht="12.75" customHeight="1" x14ac:dyDescent="0.2">
      <c r="A831" s="70" t="s">
        <v>1590</v>
      </c>
      <c r="B831" s="65" t="s">
        <v>1591</v>
      </c>
      <c r="C831" s="278" t="s">
        <v>1590</v>
      </c>
      <c r="D831" s="192">
        <v>0</v>
      </c>
      <c r="E831" s="192"/>
      <c r="F831" s="71" t="str">
        <f t="shared" si="168"/>
        <v>-</v>
      </c>
    </row>
    <row r="832" spans="1:6" ht="12.75" customHeight="1" x14ac:dyDescent="0.2">
      <c r="A832" s="70" t="s">
        <v>1592</v>
      </c>
      <c r="B832" s="65" t="s">
        <v>1593</v>
      </c>
      <c r="C832" s="278" t="s">
        <v>1592</v>
      </c>
      <c r="D832" s="192">
        <v>0</v>
      </c>
      <c r="E832" s="192"/>
      <c r="F832" s="71" t="str">
        <f t="shared" si="168"/>
        <v>-</v>
      </c>
    </row>
    <row r="833" spans="1:6" ht="24" x14ac:dyDescent="0.2">
      <c r="A833" s="70" t="s">
        <v>1594</v>
      </c>
      <c r="B833" s="65" t="s">
        <v>1595</v>
      </c>
      <c r="C833" s="278" t="s">
        <v>1594</v>
      </c>
      <c r="D833" s="192">
        <v>0</v>
      </c>
      <c r="E833" s="192"/>
      <c r="F833" s="71" t="str">
        <f t="shared" si="168"/>
        <v>-</v>
      </c>
    </row>
    <row r="834" spans="1:6" ht="24" x14ac:dyDescent="0.2">
      <c r="A834" s="70" t="s">
        <v>1596</v>
      </c>
      <c r="B834" s="65" t="s">
        <v>1597</v>
      </c>
      <c r="C834" s="278" t="s">
        <v>1596</v>
      </c>
      <c r="D834" s="192">
        <v>0</v>
      </c>
      <c r="E834" s="192"/>
      <c r="F834" s="71" t="str">
        <f t="shared" si="168"/>
        <v>-</v>
      </c>
    </row>
    <row r="835" spans="1:6" ht="12.75" customHeight="1" x14ac:dyDescent="0.2">
      <c r="A835" s="70" t="s">
        <v>1598</v>
      </c>
      <c r="B835" s="65" t="s">
        <v>1599</v>
      </c>
      <c r="C835" s="278" t="s">
        <v>1598</v>
      </c>
      <c r="D835" s="192">
        <v>0</v>
      </c>
      <c r="E835" s="192"/>
      <c r="F835" s="71" t="str">
        <f t="shared" si="168"/>
        <v>-</v>
      </c>
    </row>
    <row r="836" spans="1:6" ht="12.75" customHeight="1" x14ac:dyDescent="0.2">
      <c r="A836" s="70" t="s">
        <v>1600</v>
      </c>
      <c r="B836" s="65" t="s">
        <v>1601</v>
      </c>
      <c r="C836" s="278" t="s">
        <v>1600</v>
      </c>
      <c r="D836" s="192">
        <v>0</v>
      </c>
      <c r="E836" s="192"/>
      <c r="F836" s="71" t="str">
        <f t="shared" si="168"/>
        <v>-</v>
      </c>
    </row>
    <row r="837" spans="1:6" ht="12.75" customHeight="1" x14ac:dyDescent="0.2">
      <c r="A837" s="70" t="s">
        <v>1602</v>
      </c>
      <c r="B837" s="65" t="s">
        <v>1603</v>
      </c>
      <c r="C837" s="278" t="s">
        <v>1602</v>
      </c>
      <c r="D837" s="192">
        <v>0</v>
      </c>
      <c r="E837" s="192"/>
      <c r="F837" s="71" t="str">
        <f t="shared" si="168"/>
        <v>-</v>
      </c>
    </row>
    <row r="838" spans="1:6" ht="12.75" customHeight="1" x14ac:dyDescent="0.2">
      <c r="A838" s="70" t="s">
        <v>1604</v>
      </c>
      <c r="B838" s="65" t="s">
        <v>1605</v>
      </c>
      <c r="C838" s="278" t="s">
        <v>1604</v>
      </c>
      <c r="D838" s="192">
        <v>0</v>
      </c>
      <c r="E838" s="192"/>
      <c r="F838" s="71" t="str">
        <f t="shared" si="168"/>
        <v>-</v>
      </c>
    </row>
    <row r="839" spans="1:6" ht="12.75" customHeight="1" x14ac:dyDescent="0.2">
      <c r="A839" s="63" t="s">
        <v>1606</v>
      </c>
      <c r="B839" s="64" t="s">
        <v>1607</v>
      </c>
      <c r="C839" s="247" t="s">
        <v>1606</v>
      </c>
      <c r="D839" s="194">
        <v>0</v>
      </c>
      <c r="E839" s="194"/>
      <c r="F839" s="45" t="str">
        <f t="shared" si="168"/>
        <v>-</v>
      </c>
    </row>
    <row r="840" spans="1:6" ht="12.75" customHeight="1" x14ac:dyDescent="0.2">
      <c r="A840" s="63" t="s">
        <v>1608</v>
      </c>
      <c r="B840" s="64" t="s">
        <v>1609</v>
      </c>
      <c r="C840" s="247" t="s">
        <v>1608</v>
      </c>
      <c r="D840" s="194">
        <v>0</v>
      </c>
      <c r="E840" s="194"/>
      <c r="F840" s="45" t="str">
        <f t="shared" si="168"/>
        <v>-</v>
      </c>
    </row>
    <row r="841" spans="1:6" ht="12.75" customHeight="1" x14ac:dyDescent="0.2">
      <c r="A841" s="63" t="s">
        <v>1610</v>
      </c>
      <c r="B841" s="64" t="s">
        <v>1611</v>
      </c>
      <c r="C841" s="247" t="s">
        <v>1610</v>
      </c>
      <c r="D841" s="194">
        <v>0</v>
      </c>
      <c r="E841" s="194"/>
      <c r="F841" s="45" t="str">
        <f t="shared" si="168"/>
        <v>-</v>
      </c>
    </row>
    <row r="842" spans="1:6" ht="12.75" customHeight="1" x14ac:dyDescent="0.2">
      <c r="A842" s="63" t="s">
        <v>1612</v>
      </c>
      <c r="B842" s="64" t="s">
        <v>1613</v>
      </c>
      <c r="C842" s="247" t="s">
        <v>1612</v>
      </c>
      <c r="D842" s="194">
        <v>0</v>
      </c>
      <c r="E842" s="194"/>
      <c r="F842" s="45" t="str">
        <f t="shared" si="168"/>
        <v>-</v>
      </c>
    </row>
    <row r="843" spans="1:6" ht="12.75" customHeight="1" x14ac:dyDescent="0.2">
      <c r="A843" s="63" t="s">
        <v>1614</v>
      </c>
      <c r="B843" s="64" t="s">
        <v>1615</v>
      </c>
      <c r="C843" s="247" t="s">
        <v>1614</v>
      </c>
      <c r="D843" s="194">
        <v>0</v>
      </c>
      <c r="E843" s="194"/>
      <c r="F843" s="45" t="str">
        <f t="shared" si="168"/>
        <v>-</v>
      </c>
    </row>
    <row r="844" spans="1:6" ht="12.75" customHeight="1" x14ac:dyDescent="0.2">
      <c r="A844" s="63" t="s">
        <v>1616</v>
      </c>
      <c r="B844" s="64" t="s">
        <v>1617</v>
      </c>
      <c r="C844" s="247" t="s">
        <v>1616</v>
      </c>
      <c r="D844" s="194">
        <v>0</v>
      </c>
      <c r="E844" s="194"/>
      <c r="F844" s="45" t="str">
        <f t="shared" si="168"/>
        <v>-</v>
      </c>
    </row>
    <row r="845" spans="1:6" ht="12.75" customHeight="1" x14ac:dyDescent="0.2">
      <c r="A845" s="63" t="s">
        <v>1618</v>
      </c>
      <c r="B845" s="64" t="s">
        <v>1619</v>
      </c>
      <c r="C845" s="247" t="s">
        <v>1618</v>
      </c>
      <c r="D845" s="194">
        <v>0</v>
      </c>
      <c r="E845" s="194"/>
      <c r="F845" s="45" t="str">
        <f t="shared" si="168"/>
        <v>-</v>
      </c>
    </row>
    <row r="846" spans="1:6" ht="12.75" customHeight="1" x14ac:dyDescent="0.2">
      <c r="A846" s="63">
        <v>37215</v>
      </c>
      <c r="B846" s="64" t="s">
        <v>1620</v>
      </c>
      <c r="C846" s="247" t="s">
        <v>1621</v>
      </c>
      <c r="D846" s="194">
        <v>0</v>
      </c>
      <c r="E846" s="194"/>
      <c r="F846" s="45" t="str">
        <f t="shared" si="168"/>
        <v>-</v>
      </c>
    </row>
    <row r="847" spans="1:6" ht="24" x14ac:dyDescent="0.2">
      <c r="A847" s="63">
        <v>37216</v>
      </c>
      <c r="B847" s="183" t="s">
        <v>1622</v>
      </c>
      <c r="C847" s="247" t="s">
        <v>1623</v>
      </c>
      <c r="D847" s="194">
        <v>0</v>
      </c>
      <c r="E847" s="194"/>
      <c r="F847" s="45" t="str">
        <f t="shared" si="168"/>
        <v>-</v>
      </c>
    </row>
    <row r="848" spans="1:6" ht="12.75" customHeight="1" x14ac:dyDescent="0.2">
      <c r="A848" s="63">
        <v>37217</v>
      </c>
      <c r="B848" s="64" t="s">
        <v>1624</v>
      </c>
      <c r="C848" s="247" t="s">
        <v>1625</v>
      </c>
      <c r="D848" s="194">
        <v>0</v>
      </c>
      <c r="E848" s="194"/>
      <c r="F848" s="45" t="str">
        <f t="shared" si="168"/>
        <v>-</v>
      </c>
    </row>
    <row r="849" spans="1:6" ht="12.75" customHeight="1" x14ac:dyDescent="0.2">
      <c r="A849" s="63">
        <v>37218</v>
      </c>
      <c r="B849" s="64" t="s">
        <v>1626</v>
      </c>
      <c r="C849" s="247" t="s">
        <v>1627</v>
      </c>
      <c r="D849" s="194">
        <v>0</v>
      </c>
      <c r="E849" s="194"/>
      <c r="F849" s="45" t="str">
        <f t="shared" si="168"/>
        <v>-</v>
      </c>
    </row>
    <row r="850" spans="1:6" ht="12.75" customHeight="1" x14ac:dyDescent="0.2">
      <c r="A850" s="63">
        <v>37219</v>
      </c>
      <c r="B850" s="64" t="s">
        <v>1628</v>
      </c>
      <c r="C850" s="247" t="s">
        <v>1629</v>
      </c>
      <c r="D850" s="194">
        <v>0</v>
      </c>
      <c r="E850" s="194"/>
      <c r="F850" s="45" t="str">
        <f t="shared" si="168"/>
        <v>-</v>
      </c>
    </row>
    <row r="851" spans="1:6" ht="12.75" customHeight="1" x14ac:dyDescent="0.2">
      <c r="A851" s="63">
        <v>37221</v>
      </c>
      <c r="B851" s="64" t="s">
        <v>1630</v>
      </c>
      <c r="C851" s="247" t="s">
        <v>1631</v>
      </c>
      <c r="D851" s="194">
        <v>0</v>
      </c>
      <c r="E851" s="194"/>
      <c r="F851" s="45" t="str">
        <f t="shared" si="168"/>
        <v>-</v>
      </c>
    </row>
    <row r="852" spans="1:6" ht="12.75" customHeight="1" x14ac:dyDescent="0.2">
      <c r="A852" s="63" t="s">
        <v>1632</v>
      </c>
      <c r="B852" s="64" t="s">
        <v>1609</v>
      </c>
      <c r="C852" s="247" t="s">
        <v>1632</v>
      </c>
      <c r="D852" s="194">
        <v>0</v>
      </c>
      <c r="E852" s="194"/>
      <c r="F852" s="45" t="str">
        <f t="shared" si="168"/>
        <v>-</v>
      </c>
    </row>
    <row r="853" spans="1:6" ht="12.75" customHeight="1" x14ac:dyDescent="0.2">
      <c r="A853" s="63" t="s">
        <v>1633</v>
      </c>
      <c r="B853" s="64" t="s">
        <v>1634</v>
      </c>
      <c r="C853" s="247" t="s">
        <v>1633</v>
      </c>
      <c r="D853" s="194">
        <v>0</v>
      </c>
      <c r="E853" s="194"/>
      <c r="F853" s="45" t="str">
        <f t="shared" si="168"/>
        <v>-</v>
      </c>
    </row>
    <row r="854" spans="1:6" ht="12.75" customHeight="1" x14ac:dyDescent="0.2">
      <c r="A854" s="63" t="s">
        <v>1635</v>
      </c>
      <c r="B854" s="64" t="s">
        <v>1636</v>
      </c>
      <c r="C854" s="247" t="s">
        <v>1635</v>
      </c>
      <c r="D854" s="194">
        <v>0</v>
      </c>
      <c r="E854" s="194"/>
      <c r="F854" s="45" t="str">
        <f t="shared" si="168"/>
        <v>-</v>
      </c>
    </row>
    <row r="855" spans="1:6" ht="12.75" customHeight="1" x14ac:dyDescent="0.2">
      <c r="A855" s="63" t="s">
        <v>1637</v>
      </c>
      <c r="B855" s="64" t="s">
        <v>1638</v>
      </c>
      <c r="C855" s="247" t="s">
        <v>1637</v>
      </c>
      <c r="D855" s="194">
        <v>0</v>
      </c>
      <c r="E855" s="194"/>
      <c r="F855" s="45" t="str">
        <f t="shared" si="168"/>
        <v>-</v>
      </c>
    </row>
    <row r="856" spans="1:6" ht="12.75" customHeight="1" x14ac:dyDescent="0.2">
      <c r="A856" s="63">
        <v>38117</v>
      </c>
      <c r="B856" s="64" t="s">
        <v>1639</v>
      </c>
      <c r="C856" s="247" t="s">
        <v>1640</v>
      </c>
      <c r="D856" s="194">
        <v>0</v>
      </c>
      <c r="E856" s="194"/>
      <c r="F856" s="45" t="str">
        <f t="shared" si="168"/>
        <v>-</v>
      </c>
    </row>
    <row r="857" spans="1:6" ht="12.75" customHeight="1" x14ac:dyDescent="0.2">
      <c r="A857" s="63">
        <v>38612</v>
      </c>
      <c r="B857" s="64" t="s">
        <v>1641</v>
      </c>
      <c r="C857" s="247" t="s">
        <v>1642</v>
      </c>
      <c r="D857" s="194">
        <v>0</v>
      </c>
      <c r="E857" s="194"/>
      <c r="F857" s="45" t="str">
        <f t="shared" si="168"/>
        <v>-</v>
      </c>
    </row>
    <row r="858" spans="1:6" ht="12.75" customHeight="1" x14ac:dyDescent="0.2">
      <c r="A858" s="63">
        <v>38613</v>
      </c>
      <c r="B858" s="64" t="s">
        <v>1643</v>
      </c>
      <c r="C858" s="247" t="s">
        <v>1644</v>
      </c>
      <c r="D858" s="194">
        <v>0</v>
      </c>
      <c r="E858" s="194"/>
      <c r="F858" s="45" t="str">
        <f t="shared" si="168"/>
        <v>-</v>
      </c>
    </row>
    <row r="859" spans="1:6" ht="12.75" customHeight="1" x14ac:dyDescent="0.2">
      <c r="A859" s="63">
        <v>38614</v>
      </c>
      <c r="B859" s="64" t="s">
        <v>1645</v>
      </c>
      <c r="C859" s="247" t="s">
        <v>1646</v>
      </c>
      <c r="D859" s="194">
        <v>0</v>
      </c>
      <c r="E859" s="194"/>
      <c r="F859" s="45" t="str">
        <f t="shared" si="168"/>
        <v>-</v>
      </c>
    </row>
    <row r="860" spans="1:6" ht="12.75" customHeight="1" x14ac:dyDescent="0.2">
      <c r="A860" s="63">
        <v>38615</v>
      </c>
      <c r="B860" s="64" t="s">
        <v>1647</v>
      </c>
      <c r="C860" s="247" t="s">
        <v>1648</v>
      </c>
      <c r="D860" s="194">
        <v>0</v>
      </c>
      <c r="E860" s="194"/>
      <c r="F860" s="45" t="str">
        <f t="shared" si="168"/>
        <v>-</v>
      </c>
    </row>
    <row r="861" spans="1:6" ht="12.75" customHeight="1" x14ac:dyDescent="0.2">
      <c r="A861" s="63">
        <v>38622</v>
      </c>
      <c r="B861" s="64" t="s">
        <v>1649</v>
      </c>
      <c r="C861" s="247" t="s">
        <v>1650</v>
      </c>
      <c r="D861" s="194">
        <v>0</v>
      </c>
      <c r="E861" s="194"/>
      <c r="F861" s="45" t="str">
        <f t="shared" si="168"/>
        <v>-</v>
      </c>
    </row>
    <row r="862" spans="1:6" ht="12.75" customHeight="1" x14ac:dyDescent="0.2">
      <c r="A862" s="63">
        <v>38623</v>
      </c>
      <c r="B862" s="64" t="s">
        <v>1651</v>
      </c>
      <c r="C862" s="247" t="s">
        <v>1652</v>
      </c>
      <c r="D862" s="194">
        <v>0</v>
      </c>
      <c r="E862" s="194"/>
      <c r="F862" s="45" t="str">
        <f t="shared" si="168"/>
        <v>-</v>
      </c>
    </row>
    <row r="863" spans="1:6" ht="12.75" customHeight="1" x14ac:dyDescent="0.2">
      <c r="A863" s="63">
        <v>38624</v>
      </c>
      <c r="B863" s="64" t="s">
        <v>1653</v>
      </c>
      <c r="C863" s="247" t="s">
        <v>1654</v>
      </c>
      <c r="D863" s="194">
        <v>0</v>
      </c>
      <c r="E863" s="194"/>
      <c r="F863" s="45" t="str">
        <f t="shared" si="168"/>
        <v>-</v>
      </c>
    </row>
    <row r="864" spans="1:6" ht="12.75" customHeight="1" x14ac:dyDescent="0.2">
      <c r="A864" s="63">
        <v>38625</v>
      </c>
      <c r="B864" s="64" t="s">
        <v>1655</v>
      </c>
      <c r="C864" s="247" t="s">
        <v>1656</v>
      </c>
      <c r="D864" s="194">
        <v>0</v>
      </c>
      <c r="E864" s="194"/>
      <c r="F864" s="45" t="str">
        <f t="shared" si="168"/>
        <v>-</v>
      </c>
    </row>
    <row r="865" spans="1:6" ht="12.75" customHeight="1" x14ac:dyDescent="0.2">
      <c r="A865" s="63" t="s">
        <v>1657</v>
      </c>
      <c r="B865" s="64" t="s">
        <v>1658</v>
      </c>
      <c r="C865" s="247" t="s">
        <v>1657</v>
      </c>
      <c r="D865" s="194">
        <v>0</v>
      </c>
      <c r="E865" s="194"/>
      <c r="F865" s="45" t="str">
        <f t="shared" si="168"/>
        <v>-</v>
      </c>
    </row>
    <row r="866" spans="1:6" ht="12.75" customHeight="1" x14ac:dyDescent="0.2">
      <c r="A866" s="63">
        <v>38631</v>
      </c>
      <c r="B866" s="64" t="s">
        <v>1659</v>
      </c>
      <c r="C866" s="247" t="s">
        <v>1660</v>
      </c>
      <c r="D866" s="194">
        <v>0</v>
      </c>
      <c r="E866" s="194"/>
      <c r="F866" s="45" t="str">
        <f t="shared" si="168"/>
        <v>-</v>
      </c>
    </row>
    <row r="867" spans="1:6" ht="12.75" customHeight="1" x14ac:dyDescent="0.2">
      <c r="A867" s="63">
        <v>38632</v>
      </c>
      <c r="B867" s="64" t="s">
        <v>1661</v>
      </c>
      <c r="C867" s="247" t="s">
        <v>1662</v>
      </c>
      <c r="D867" s="194">
        <v>0</v>
      </c>
      <c r="E867" s="194"/>
      <c r="F867" s="45" t="str">
        <f t="shared" si="168"/>
        <v>-</v>
      </c>
    </row>
    <row r="868" spans="1:6" ht="12.75" customHeight="1" x14ac:dyDescent="0.2">
      <c r="A868" s="63">
        <v>38641</v>
      </c>
      <c r="B868" s="64" t="s">
        <v>1663</v>
      </c>
      <c r="C868" s="247" t="s">
        <v>1664</v>
      </c>
      <c r="D868" s="194">
        <v>0</v>
      </c>
      <c r="E868" s="194"/>
      <c r="F868" s="45" t="str">
        <f t="shared" si="168"/>
        <v>-</v>
      </c>
    </row>
    <row r="869" spans="1:6" ht="12.75" customHeight="1" x14ac:dyDescent="0.2">
      <c r="A869" s="63" t="s">
        <v>1665</v>
      </c>
      <c r="B869" s="64" t="s">
        <v>1666</v>
      </c>
      <c r="C869" s="247" t="s">
        <v>1665</v>
      </c>
      <c r="D869" s="194">
        <v>0</v>
      </c>
      <c r="E869" s="194"/>
      <c r="F869" s="45" t="str">
        <f t="shared" si="168"/>
        <v>-</v>
      </c>
    </row>
    <row r="870" spans="1:6" ht="24" x14ac:dyDescent="0.2">
      <c r="A870" s="63" t="s">
        <v>1667</v>
      </c>
      <c r="B870" s="64" t="s">
        <v>1668</v>
      </c>
      <c r="C870" s="248" t="s">
        <v>1667</v>
      </c>
      <c r="D870" s="194">
        <v>0</v>
      </c>
      <c r="E870" s="194"/>
      <c r="F870" s="45" t="str">
        <f t="shared" si="168"/>
        <v>-</v>
      </c>
    </row>
    <row r="871" spans="1:6" ht="24" x14ac:dyDescent="0.2">
      <c r="A871" s="63" t="s">
        <v>1669</v>
      </c>
      <c r="B871" s="64" t="s">
        <v>1670</v>
      </c>
      <c r="C871" s="248" t="s">
        <v>1669</v>
      </c>
      <c r="D871" s="194">
        <v>0</v>
      </c>
      <c r="E871" s="194"/>
      <c r="F871" s="45" t="str">
        <f t="shared" si="168"/>
        <v>-</v>
      </c>
    </row>
    <row r="872" spans="1:6" ht="12.75" customHeight="1" x14ac:dyDescent="0.2">
      <c r="A872" s="63" t="s">
        <v>1671</v>
      </c>
      <c r="B872" s="64" t="s">
        <v>1672</v>
      </c>
      <c r="C872" s="248" t="s">
        <v>1671</v>
      </c>
      <c r="D872" s="194">
        <v>0</v>
      </c>
      <c r="E872" s="194"/>
      <c r="F872" s="45" t="str">
        <f t="shared" si="168"/>
        <v>-</v>
      </c>
    </row>
    <row r="873" spans="1:6" ht="24" x14ac:dyDescent="0.2">
      <c r="A873" s="63">
        <v>81212</v>
      </c>
      <c r="B873" s="64" t="s">
        <v>1673</v>
      </c>
      <c r="C873" s="247" t="s">
        <v>1674</v>
      </c>
      <c r="D873" s="194">
        <v>0</v>
      </c>
      <c r="E873" s="194"/>
      <c r="F873" s="45" t="str">
        <f t="shared" si="168"/>
        <v>-</v>
      </c>
    </row>
    <row r="874" spans="1:6" ht="12.75" customHeight="1" x14ac:dyDescent="0.2">
      <c r="A874" s="63">
        <v>81322</v>
      </c>
      <c r="B874" s="64" t="s">
        <v>1675</v>
      </c>
      <c r="C874" s="247" t="s">
        <v>1676</v>
      </c>
      <c r="D874" s="194">
        <v>0</v>
      </c>
      <c r="E874" s="194"/>
      <c r="F874" s="45" t="str">
        <f t="shared" si="168"/>
        <v>-</v>
      </c>
    </row>
    <row r="875" spans="1:6" ht="24" x14ac:dyDescent="0.2">
      <c r="A875" s="63">
        <v>81332</v>
      </c>
      <c r="B875" s="64" t="s">
        <v>1677</v>
      </c>
      <c r="C875" s="247" t="s">
        <v>1678</v>
      </c>
      <c r="D875" s="194">
        <v>0</v>
      </c>
      <c r="E875" s="194"/>
      <c r="F875" s="45" t="str">
        <f t="shared" si="168"/>
        <v>-</v>
      </c>
    </row>
    <row r="876" spans="1:6" ht="24" x14ac:dyDescent="0.2">
      <c r="A876" s="63">
        <v>81342</v>
      </c>
      <c r="B876" s="64" t="s">
        <v>1679</v>
      </c>
      <c r="C876" s="247" t="s">
        <v>1680</v>
      </c>
      <c r="D876" s="194">
        <v>0</v>
      </c>
      <c r="E876" s="194"/>
      <c r="F876" s="45" t="str">
        <f t="shared" si="168"/>
        <v>-</v>
      </c>
    </row>
    <row r="877" spans="1:6" ht="12.75" customHeight="1" x14ac:dyDescent="0.2">
      <c r="A877" s="63">
        <v>81411</v>
      </c>
      <c r="B877" s="64" t="s">
        <v>1681</v>
      </c>
      <c r="C877" s="247" t="s">
        <v>1682</v>
      </c>
      <c r="D877" s="194">
        <v>0</v>
      </c>
      <c r="E877" s="194"/>
      <c r="F877" s="45" t="str">
        <f t="shared" si="168"/>
        <v>-</v>
      </c>
    </row>
    <row r="878" spans="1:6" ht="12.75" customHeight="1" x14ac:dyDescent="0.2">
      <c r="A878" s="63">
        <v>81412</v>
      </c>
      <c r="B878" s="64" t="s">
        <v>1683</v>
      </c>
      <c r="C878" s="247" t="s">
        <v>1684</v>
      </c>
      <c r="D878" s="194">
        <v>0</v>
      </c>
      <c r="E878" s="194"/>
      <c r="F878" s="45" t="str">
        <f t="shared" si="168"/>
        <v>-</v>
      </c>
    </row>
    <row r="879" spans="1:6" ht="24" x14ac:dyDescent="0.2">
      <c r="A879" s="63">
        <v>81532</v>
      </c>
      <c r="B879" s="183" t="s">
        <v>1685</v>
      </c>
      <c r="C879" s="247" t="s">
        <v>1686</v>
      </c>
      <c r="D879" s="194">
        <v>0</v>
      </c>
      <c r="E879" s="194"/>
      <c r="F879" s="45" t="str">
        <f t="shared" si="168"/>
        <v>-</v>
      </c>
    </row>
    <row r="880" spans="1:6" ht="24" x14ac:dyDescent="0.2">
      <c r="A880" s="63">
        <v>81542</v>
      </c>
      <c r="B880" s="183" t="s">
        <v>1687</v>
      </c>
      <c r="C880" s="247" t="s">
        <v>1688</v>
      </c>
      <c r="D880" s="194">
        <v>0</v>
      </c>
      <c r="E880" s="194"/>
      <c r="F880" s="45" t="str">
        <f t="shared" si="168"/>
        <v>-</v>
      </c>
    </row>
    <row r="881" spans="1:6" ht="24" x14ac:dyDescent="0.2">
      <c r="A881" s="63">
        <v>81552</v>
      </c>
      <c r="B881" s="64" t="s">
        <v>1689</v>
      </c>
      <c r="C881" s="247" t="s">
        <v>1690</v>
      </c>
      <c r="D881" s="194">
        <v>0</v>
      </c>
      <c r="E881" s="194"/>
      <c r="F881" s="45" t="str">
        <f t="shared" si="168"/>
        <v>-</v>
      </c>
    </row>
    <row r="882" spans="1:6" ht="24" x14ac:dyDescent="0.2">
      <c r="A882" s="63">
        <v>81631</v>
      </c>
      <c r="B882" s="183" t="s">
        <v>1691</v>
      </c>
      <c r="C882" s="247" t="s">
        <v>1692</v>
      </c>
      <c r="D882" s="194">
        <v>0</v>
      </c>
      <c r="E882" s="194"/>
      <c r="F882" s="45" t="str">
        <f t="shared" si="168"/>
        <v>-</v>
      </c>
    </row>
    <row r="883" spans="1:6" ht="24" x14ac:dyDescent="0.2">
      <c r="A883" s="63">
        <v>81632</v>
      </c>
      <c r="B883" s="64" t="s">
        <v>1693</v>
      </c>
      <c r="C883" s="247" t="s">
        <v>1694</v>
      </c>
      <c r="D883" s="194">
        <v>0</v>
      </c>
      <c r="E883" s="194"/>
      <c r="F883" s="45" t="str">
        <f t="shared" si="168"/>
        <v>-</v>
      </c>
    </row>
    <row r="884" spans="1:6" ht="12.75" customHeight="1" x14ac:dyDescent="0.2">
      <c r="A884" s="63">
        <v>81641</v>
      </c>
      <c r="B884" s="64" t="s">
        <v>1695</v>
      </c>
      <c r="C884" s="247" t="s">
        <v>1696</v>
      </c>
      <c r="D884" s="194">
        <v>0</v>
      </c>
      <c r="E884" s="194"/>
      <c r="F884" s="45" t="str">
        <f t="shared" si="168"/>
        <v>-</v>
      </c>
    </row>
    <row r="885" spans="1:6" ht="12.75" customHeight="1" x14ac:dyDescent="0.2">
      <c r="A885" s="63">
        <v>81642</v>
      </c>
      <c r="B885" s="64" t="s">
        <v>1697</v>
      </c>
      <c r="C885" s="247" t="s">
        <v>1698</v>
      </c>
      <c r="D885" s="194">
        <v>0</v>
      </c>
      <c r="E885" s="194"/>
      <c r="F885" s="45" t="str">
        <f t="shared" si="168"/>
        <v>-</v>
      </c>
    </row>
    <row r="886" spans="1:6" ht="12.75" customHeight="1" x14ac:dyDescent="0.2">
      <c r="A886" s="63">
        <v>81711</v>
      </c>
      <c r="B886" s="64" t="s">
        <v>1699</v>
      </c>
      <c r="C886" s="247" t="s">
        <v>1700</v>
      </c>
      <c r="D886" s="194">
        <v>0</v>
      </c>
      <c r="E886" s="194"/>
      <c r="F886" s="45" t="str">
        <f t="shared" si="168"/>
        <v>-</v>
      </c>
    </row>
    <row r="887" spans="1:6" ht="12.75" customHeight="1" x14ac:dyDescent="0.2">
      <c r="A887" s="63">
        <v>81712</v>
      </c>
      <c r="B887" s="64" t="s">
        <v>1701</v>
      </c>
      <c r="C887" s="247" t="s">
        <v>1702</v>
      </c>
      <c r="D887" s="194">
        <v>0</v>
      </c>
      <c r="E887" s="194"/>
      <c r="F887" s="45" t="str">
        <f t="shared" si="168"/>
        <v>-</v>
      </c>
    </row>
    <row r="888" spans="1:6" ht="12.75" customHeight="1" x14ac:dyDescent="0.2">
      <c r="A888" s="63">
        <v>81721</v>
      </c>
      <c r="B888" s="64" t="s">
        <v>1703</v>
      </c>
      <c r="C888" s="247" t="s">
        <v>1704</v>
      </c>
      <c r="D888" s="194">
        <v>0</v>
      </c>
      <c r="E888" s="194"/>
      <c r="F888" s="45" t="str">
        <f t="shared" si="168"/>
        <v>-</v>
      </c>
    </row>
    <row r="889" spans="1:6" ht="12.75" customHeight="1" x14ac:dyDescent="0.2">
      <c r="A889" s="63">
        <v>81722</v>
      </c>
      <c r="B889" s="64" t="s">
        <v>1705</v>
      </c>
      <c r="C889" s="247" t="s">
        <v>1706</v>
      </c>
      <c r="D889" s="194">
        <v>0</v>
      </c>
      <c r="E889" s="194"/>
      <c r="F889" s="45" t="str">
        <f t="shared" si="168"/>
        <v>-</v>
      </c>
    </row>
    <row r="890" spans="1:6" ht="12.75" customHeight="1" x14ac:dyDescent="0.2">
      <c r="A890" s="63">
        <v>81731</v>
      </c>
      <c r="B890" s="64" t="s">
        <v>1707</v>
      </c>
      <c r="C890" s="247" t="s">
        <v>1708</v>
      </c>
      <c r="D890" s="194">
        <v>0</v>
      </c>
      <c r="E890" s="194"/>
      <c r="F890" s="45" t="str">
        <f t="shared" si="168"/>
        <v>-</v>
      </c>
    </row>
    <row r="891" spans="1:6" ht="12.75" customHeight="1" x14ac:dyDescent="0.2">
      <c r="A891" s="63">
        <v>81732</v>
      </c>
      <c r="B891" s="64" t="s">
        <v>1709</v>
      </c>
      <c r="C891" s="247" t="s">
        <v>1710</v>
      </c>
      <c r="D891" s="194">
        <v>0</v>
      </c>
      <c r="E891" s="194"/>
      <c r="F891" s="45" t="str">
        <f t="shared" si="168"/>
        <v>-</v>
      </c>
    </row>
    <row r="892" spans="1:6" ht="12.75" customHeight="1" x14ac:dyDescent="0.2">
      <c r="A892" s="63">
        <v>81741</v>
      </c>
      <c r="B892" s="64" t="s">
        <v>1711</v>
      </c>
      <c r="C892" s="247" t="s">
        <v>1712</v>
      </c>
      <c r="D892" s="194">
        <v>0</v>
      </c>
      <c r="E892" s="194"/>
      <c r="F892" s="45" t="str">
        <f t="shared" si="168"/>
        <v>-</v>
      </c>
    </row>
    <row r="893" spans="1:6" ht="12.75" customHeight="1" x14ac:dyDescent="0.2">
      <c r="A893" s="63">
        <v>81742</v>
      </c>
      <c r="B893" s="64" t="s">
        <v>1713</v>
      </c>
      <c r="C893" s="247" t="s">
        <v>1714</v>
      </c>
      <c r="D893" s="194">
        <v>0</v>
      </c>
      <c r="E893" s="194"/>
      <c r="F893" s="45" t="str">
        <f t="shared" si="168"/>
        <v>-</v>
      </c>
    </row>
    <row r="894" spans="1:6" ht="12.75" customHeight="1" x14ac:dyDescent="0.2">
      <c r="A894" s="63">
        <v>81751</v>
      </c>
      <c r="B894" s="64" t="s">
        <v>1715</v>
      </c>
      <c r="C894" s="247" t="s">
        <v>1716</v>
      </c>
      <c r="D894" s="194">
        <v>0</v>
      </c>
      <c r="E894" s="194"/>
      <c r="F894" s="45" t="str">
        <f t="shared" si="168"/>
        <v>-</v>
      </c>
    </row>
    <row r="895" spans="1:6" ht="12.75" customHeight="1" x14ac:dyDescent="0.2">
      <c r="A895" s="63">
        <v>81752</v>
      </c>
      <c r="B895" s="64" t="s">
        <v>1717</v>
      </c>
      <c r="C895" s="247" t="s">
        <v>1718</v>
      </c>
      <c r="D895" s="194">
        <v>0</v>
      </c>
      <c r="E895" s="194"/>
      <c r="F895" s="45" t="str">
        <f t="shared" si="168"/>
        <v>-</v>
      </c>
    </row>
    <row r="896" spans="1:6" ht="24" x14ac:dyDescent="0.2">
      <c r="A896" s="70">
        <v>81761</v>
      </c>
      <c r="B896" s="182" t="s">
        <v>1719</v>
      </c>
      <c r="C896" s="278" t="s">
        <v>1720</v>
      </c>
      <c r="D896" s="192">
        <v>0</v>
      </c>
      <c r="E896" s="192"/>
      <c r="F896" s="71" t="str">
        <f t="shared" si="168"/>
        <v>-</v>
      </c>
    </row>
    <row r="897" spans="1:6" ht="24" x14ac:dyDescent="0.2">
      <c r="A897" s="70">
        <v>81762</v>
      </c>
      <c r="B897" s="182" t="s">
        <v>1721</v>
      </c>
      <c r="C897" s="278" t="s">
        <v>1722</v>
      </c>
      <c r="D897" s="192">
        <v>0</v>
      </c>
      <c r="E897" s="192"/>
      <c r="F897" s="71" t="str">
        <f t="shared" si="168"/>
        <v>-</v>
      </c>
    </row>
    <row r="898" spans="1:6" ht="24" x14ac:dyDescent="0.2">
      <c r="A898" s="70">
        <v>81771</v>
      </c>
      <c r="B898" s="65" t="s">
        <v>1723</v>
      </c>
      <c r="C898" s="278" t="s">
        <v>1724</v>
      </c>
      <c r="D898" s="192">
        <v>0</v>
      </c>
      <c r="E898" s="192"/>
      <c r="F898" s="71" t="str">
        <f t="shared" si="168"/>
        <v>-</v>
      </c>
    </row>
    <row r="899" spans="1:6" ht="12" x14ac:dyDescent="0.2">
      <c r="A899" s="70">
        <v>81772</v>
      </c>
      <c r="B899" s="65" t="s">
        <v>1725</v>
      </c>
      <c r="C899" s="278" t="s">
        <v>1726</v>
      </c>
      <c r="D899" s="192">
        <v>0</v>
      </c>
      <c r="E899" s="192"/>
      <c r="F899" s="71" t="str">
        <f t="shared" si="168"/>
        <v>-</v>
      </c>
    </row>
    <row r="900" spans="1:6" ht="12.75" customHeight="1" x14ac:dyDescent="0.2">
      <c r="A900" s="70">
        <v>82412</v>
      </c>
      <c r="B900" s="65" t="s">
        <v>1727</v>
      </c>
      <c r="C900" s="278" t="s">
        <v>1728</v>
      </c>
      <c r="D900" s="192">
        <v>0</v>
      </c>
      <c r="E900" s="192"/>
      <c r="F900" s="71" t="str">
        <f t="shared" si="168"/>
        <v>-</v>
      </c>
    </row>
    <row r="901" spans="1:6" ht="12.75" customHeight="1" x14ac:dyDescent="0.2">
      <c r="A901" s="70">
        <v>84132</v>
      </c>
      <c r="B901" s="65" t="s">
        <v>1729</v>
      </c>
      <c r="C901" s="278" t="s">
        <v>1730</v>
      </c>
      <c r="D901" s="192">
        <v>0</v>
      </c>
      <c r="E901" s="192"/>
      <c r="F901" s="71" t="str">
        <f t="shared" si="168"/>
        <v>-</v>
      </c>
    </row>
    <row r="902" spans="1:6" ht="12.75" customHeight="1" x14ac:dyDescent="0.2">
      <c r="A902" s="70">
        <v>84142</v>
      </c>
      <c r="B902" s="65" t="s">
        <v>1731</v>
      </c>
      <c r="C902" s="278" t="s">
        <v>1732</v>
      </c>
      <c r="D902" s="192">
        <v>0</v>
      </c>
      <c r="E902" s="192"/>
      <c r="F902" s="71" t="str">
        <f t="shared" si="168"/>
        <v>-</v>
      </c>
    </row>
    <row r="903" spans="1:6" ht="12.75" customHeight="1" x14ac:dyDescent="0.2">
      <c r="A903" s="70">
        <v>84152</v>
      </c>
      <c r="B903" s="65" t="s">
        <v>1733</v>
      </c>
      <c r="C903" s="278" t="s">
        <v>1734</v>
      </c>
      <c r="D903" s="192">
        <v>0</v>
      </c>
      <c r="E903" s="192"/>
      <c r="F903" s="71" t="str">
        <f t="shared" si="168"/>
        <v>-</v>
      </c>
    </row>
    <row r="904" spans="1:6" ht="12.75" customHeight="1" x14ac:dyDescent="0.2">
      <c r="A904" s="70">
        <v>84162</v>
      </c>
      <c r="B904" s="65" t="s">
        <v>1735</v>
      </c>
      <c r="C904" s="278" t="s">
        <v>1736</v>
      </c>
      <c r="D904" s="192">
        <v>0</v>
      </c>
      <c r="E904" s="192"/>
      <c r="F904" s="71" t="str">
        <f t="shared" si="168"/>
        <v>-</v>
      </c>
    </row>
    <row r="905" spans="1:6" ht="12.75" customHeight="1" x14ac:dyDescent="0.2">
      <c r="A905" s="70">
        <v>84221</v>
      </c>
      <c r="B905" s="65" t="s">
        <v>1737</v>
      </c>
      <c r="C905" s="278" t="s">
        <v>1738</v>
      </c>
      <c r="D905" s="192">
        <v>0</v>
      </c>
      <c r="E905" s="192"/>
      <c r="F905" s="71" t="str">
        <f t="shared" si="168"/>
        <v>-</v>
      </c>
    </row>
    <row r="906" spans="1:6" ht="12.75" customHeight="1" x14ac:dyDescent="0.2">
      <c r="A906" s="70">
        <v>84222</v>
      </c>
      <c r="B906" s="65" t="s">
        <v>1739</v>
      </c>
      <c r="C906" s="278" t="s">
        <v>1740</v>
      </c>
      <c r="D906" s="192">
        <v>0</v>
      </c>
      <c r="E906" s="192"/>
      <c r="F906" s="71" t="str">
        <f t="shared" si="168"/>
        <v>-</v>
      </c>
    </row>
    <row r="907" spans="1:6" ht="12.75" customHeight="1" x14ac:dyDescent="0.2">
      <c r="A907" s="70" t="s">
        <v>1741</v>
      </c>
      <c r="B907" s="65" t="s">
        <v>1742</v>
      </c>
      <c r="C907" s="278" t="s">
        <v>1741</v>
      </c>
      <c r="D907" s="192">
        <v>0</v>
      </c>
      <c r="E907" s="192"/>
      <c r="F907" s="71" t="str">
        <f t="shared" si="168"/>
        <v>-</v>
      </c>
    </row>
    <row r="908" spans="1:6" ht="12.75" customHeight="1" x14ac:dyDescent="0.2">
      <c r="A908" s="70">
        <v>84232</v>
      </c>
      <c r="B908" s="65" t="s">
        <v>1743</v>
      </c>
      <c r="C908" s="278" t="s">
        <v>1744</v>
      </c>
      <c r="D908" s="192">
        <v>0</v>
      </c>
      <c r="E908" s="192"/>
      <c r="F908" s="71" t="str">
        <f t="shared" si="168"/>
        <v>-</v>
      </c>
    </row>
    <row r="909" spans="1:6" ht="24" x14ac:dyDescent="0.2">
      <c r="A909" s="70">
        <v>84242</v>
      </c>
      <c r="B909" s="65" t="s">
        <v>1745</v>
      </c>
      <c r="C909" s="278" t="s">
        <v>1746</v>
      </c>
      <c r="D909" s="192">
        <v>0</v>
      </c>
      <c r="E909" s="192"/>
      <c r="F909" s="71" t="str">
        <f t="shared" si="168"/>
        <v>-</v>
      </c>
    </row>
    <row r="910" spans="1:6" ht="24" x14ac:dyDescent="0.2">
      <c r="A910" s="70" t="s">
        <v>1747</v>
      </c>
      <c r="B910" s="65" t="s">
        <v>1748</v>
      </c>
      <c r="C910" s="278" t="s">
        <v>1747</v>
      </c>
      <c r="D910" s="192">
        <v>0</v>
      </c>
      <c r="E910" s="192"/>
      <c r="F910" s="71" t="str">
        <f t="shared" si="168"/>
        <v>-</v>
      </c>
    </row>
    <row r="911" spans="1:6" ht="12.75" customHeight="1" x14ac:dyDescent="0.2">
      <c r="A911" s="70">
        <v>84312</v>
      </c>
      <c r="B911" s="65" t="s">
        <v>1749</v>
      </c>
      <c r="C911" s="278" t="s">
        <v>1750</v>
      </c>
      <c r="D911" s="192">
        <v>0</v>
      </c>
      <c r="E911" s="192"/>
      <c r="F911" s="71" t="str">
        <f t="shared" si="168"/>
        <v>-</v>
      </c>
    </row>
    <row r="912" spans="1:6" ht="24" x14ac:dyDescent="0.2">
      <c r="A912" s="70">
        <v>84431</v>
      </c>
      <c r="B912" s="65" t="s">
        <v>1751</v>
      </c>
      <c r="C912" s="278" t="s">
        <v>1752</v>
      </c>
      <c r="D912" s="192">
        <v>0</v>
      </c>
      <c r="E912" s="192"/>
      <c r="F912" s="71" t="str">
        <f t="shared" si="168"/>
        <v>-</v>
      </c>
    </row>
    <row r="913" spans="1:6" ht="24" x14ac:dyDescent="0.2">
      <c r="A913" s="70">
        <v>84432</v>
      </c>
      <c r="B913" s="65" t="s">
        <v>1753</v>
      </c>
      <c r="C913" s="278" t="s">
        <v>1754</v>
      </c>
      <c r="D913" s="192">
        <v>0</v>
      </c>
      <c r="E913" s="192"/>
      <c r="F913" s="71" t="str">
        <f t="shared" si="168"/>
        <v>-</v>
      </c>
    </row>
    <row r="914" spans="1:6" ht="24" x14ac:dyDescent="0.2">
      <c r="A914" s="70" t="s">
        <v>1755</v>
      </c>
      <c r="B914" s="65" t="s">
        <v>1756</v>
      </c>
      <c r="C914" s="278" t="s">
        <v>1755</v>
      </c>
      <c r="D914" s="192">
        <v>0</v>
      </c>
      <c r="E914" s="192"/>
      <c r="F914" s="71" t="str">
        <f t="shared" si="168"/>
        <v>-</v>
      </c>
    </row>
    <row r="915" spans="1:6" ht="24" x14ac:dyDescent="0.2">
      <c r="A915" s="70">
        <v>84442</v>
      </c>
      <c r="B915" s="65" t="s">
        <v>1757</v>
      </c>
      <c r="C915" s="278" t="s">
        <v>1758</v>
      </c>
      <c r="D915" s="192">
        <v>0</v>
      </c>
      <c r="E915" s="192"/>
      <c r="F915" s="71" t="str">
        <f t="shared" si="168"/>
        <v>-</v>
      </c>
    </row>
    <row r="916" spans="1:6" ht="24" x14ac:dyDescent="0.2">
      <c r="A916" s="70">
        <v>84452</v>
      </c>
      <c r="B916" s="182" t="s">
        <v>1759</v>
      </c>
      <c r="C916" s="278" t="s">
        <v>1760</v>
      </c>
      <c r="D916" s="192">
        <v>0</v>
      </c>
      <c r="E916" s="192"/>
      <c r="F916" s="71" t="str">
        <f t="shared" si="168"/>
        <v>-</v>
      </c>
    </row>
    <row r="917" spans="1:6" ht="24" x14ac:dyDescent="0.2">
      <c r="A917" s="70" t="s">
        <v>1761</v>
      </c>
      <c r="B917" s="182" t="s">
        <v>1762</v>
      </c>
      <c r="C917" s="278" t="s">
        <v>1761</v>
      </c>
      <c r="D917" s="192">
        <v>0</v>
      </c>
      <c r="E917" s="192"/>
      <c r="F917" s="71" t="str">
        <f t="shared" si="168"/>
        <v>-</v>
      </c>
    </row>
    <row r="918" spans="1:6" ht="12.75" customHeight="1" x14ac:dyDescent="0.2">
      <c r="A918" s="70">
        <v>84461</v>
      </c>
      <c r="B918" s="65" t="s">
        <v>1763</v>
      </c>
      <c r="C918" s="278" t="s">
        <v>1764</v>
      </c>
      <c r="D918" s="192">
        <v>0</v>
      </c>
      <c r="E918" s="192"/>
      <c r="F918" s="71" t="str">
        <f t="shared" si="168"/>
        <v>-</v>
      </c>
    </row>
    <row r="919" spans="1:6" ht="12.75" customHeight="1" x14ac:dyDescent="0.2">
      <c r="A919" s="70">
        <v>84462</v>
      </c>
      <c r="B919" s="65" t="s">
        <v>1765</v>
      </c>
      <c r="C919" s="278" t="s">
        <v>1766</v>
      </c>
      <c r="D919" s="192">
        <v>0</v>
      </c>
      <c r="E919" s="192"/>
      <c r="F919" s="71" t="str">
        <f t="shared" si="168"/>
        <v>-</v>
      </c>
    </row>
    <row r="920" spans="1:6" ht="12.75" customHeight="1" x14ac:dyDescent="0.2">
      <c r="A920" s="70" t="s">
        <v>1767</v>
      </c>
      <c r="B920" s="65" t="s">
        <v>1768</v>
      </c>
      <c r="C920" s="278" t="s">
        <v>1767</v>
      </c>
      <c r="D920" s="192">
        <v>0</v>
      </c>
      <c r="E920" s="192"/>
      <c r="F920" s="71" t="str">
        <f t="shared" si="168"/>
        <v>-</v>
      </c>
    </row>
    <row r="921" spans="1:6" ht="12.75" customHeight="1" x14ac:dyDescent="0.2">
      <c r="A921" s="70">
        <v>84472</v>
      </c>
      <c r="B921" s="65" t="s">
        <v>1769</v>
      </c>
      <c r="C921" s="278" t="s">
        <v>1770</v>
      </c>
      <c r="D921" s="192">
        <v>0</v>
      </c>
      <c r="E921" s="192"/>
      <c r="F921" s="71" t="str">
        <f t="shared" si="168"/>
        <v>-</v>
      </c>
    </row>
    <row r="922" spans="1:6" ht="12.75" customHeight="1" x14ac:dyDescent="0.2">
      <c r="A922" s="70">
        <v>84482</v>
      </c>
      <c r="B922" s="65" t="s">
        <v>1771</v>
      </c>
      <c r="C922" s="278" t="s">
        <v>1772</v>
      </c>
      <c r="D922" s="192">
        <v>0</v>
      </c>
      <c r="E922" s="192"/>
      <c r="F922" s="71" t="str">
        <f t="shared" si="168"/>
        <v>-</v>
      </c>
    </row>
    <row r="923" spans="1:6" ht="12.75" customHeight="1" x14ac:dyDescent="0.2">
      <c r="A923" s="70" t="s">
        <v>1773</v>
      </c>
      <c r="B923" s="65" t="s">
        <v>1774</v>
      </c>
      <c r="C923" s="278" t="s">
        <v>1773</v>
      </c>
      <c r="D923" s="192">
        <v>0</v>
      </c>
      <c r="E923" s="192"/>
      <c r="F923" s="71" t="str">
        <f t="shared" si="168"/>
        <v>-</v>
      </c>
    </row>
    <row r="924" spans="1:6" ht="24" x14ac:dyDescent="0.2">
      <c r="A924" s="70">
        <v>84532</v>
      </c>
      <c r="B924" s="65" t="s">
        <v>1775</v>
      </c>
      <c r="C924" s="278" t="s">
        <v>1776</v>
      </c>
      <c r="D924" s="192">
        <v>0</v>
      </c>
      <c r="E924" s="192"/>
      <c r="F924" s="71" t="str">
        <f t="shared" si="168"/>
        <v>-</v>
      </c>
    </row>
    <row r="925" spans="1:6" ht="12.75" customHeight="1" x14ac:dyDescent="0.2">
      <c r="A925" s="70">
        <v>84542</v>
      </c>
      <c r="B925" s="65" t="s">
        <v>1777</v>
      </c>
      <c r="C925" s="278" t="s">
        <v>1778</v>
      </c>
      <c r="D925" s="192">
        <v>0</v>
      </c>
      <c r="E925" s="192"/>
      <c r="F925" s="71" t="str">
        <f t="shared" si="168"/>
        <v>-</v>
      </c>
    </row>
    <row r="926" spans="1:6" ht="12.75" customHeight="1" x14ac:dyDescent="0.2">
      <c r="A926" s="70">
        <v>84552</v>
      </c>
      <c r="B926" s="65" t="s">
        <v>1779</v>
      </c>
      <c r="C926" s="278" t="s">
        <v>1780</v>
      </c>
      <c r="D926" s="192">
        <v>0</v>
      </c>
      <c r="E926" s="192"/>
      <c r="F926" s="71" t="str">
        <f t="shared" si="168"/>
        <v>-</v>
      </c>
    </row>
    <row r="927" spans="1:6" ht="12.75" customHeight="1" x14ac:dyDescent="0.2">
      <c r="A927" s="70">
        <v>84711</v>
      </c>
      <c r="B927" s="65" t="s">
        <v>1781</v>
      </c>
      <c r="C927" s="278" t="s">
        <v>1782</v>
      </c>
      <c r="D927" s="192">
        <v>0</v>
      </c>
      <c r="E927" s="192"/>
      <c r="F927" s="71" t="str">
        <f t="shared" si="168"/>
        <v>-</v>
      </c>
    </row>
    <row r="928" spans="1:6" ht="12.75" customHeight="1" x14ac:dyDescent="0.2">
      <c r="A928" s="70">
        <v>84712</v>
      </c>
      <c r="B928" s="65" t="s">
        <v>1783</v>
      </c>
      <c r="C928" s="278" t="s">
        <v>1784</v>
      </c>
      <c r="D928" s="192">
        <v>0</v>
      </c>
      <c r="E928" s="192"/>
      <c r="F928" s="71" t="str">
        <f t="shared" si="168"/>
        <v>-</v>
      </c>
    </row>
    <row r="929" spans="1:6" ht="12.75" customHeight="1" x14ac:dyDescent="0.2">
      <c r="A929" s="63">
        <v>84721</v>
      </c>
      <c r="B929" s="64" t="s">
        <v>1785</v>
      </c>
      <c r="C929" s="247" t="s">
        <v>1786</v>
      </c>
      <c r="D929" s="194">
        <v>0</v>
      </c>
      <c r="E929" s="194"/>
      <c r="F929" s="45" t="str">
        <f t="shared" si="168"/>
        <v>-</v>
      </c>
    </row>
    <row r="930" spans="1:6" ht="12.75" customHeight="1" x14ac:dyDescent="0.2">
      <c r="A930" s="63">
        <v>84722</v>
      </c>
      <c r="B930" s="64" t="s">
        <v>1787</v>
      </c>
      <c r="C930" s="247" t="s">
        <v>1788</v>
      </c>
      <c r="D930" s="194">
        <v>0</v>
      </c>
      <c r="E930" s="194"/>
      <c r="F930" s="45" t="str">
        <f t="shared" si="168"/>
        <v>-</v>
      </c>
    </row>
    <row r="931" spans="1:6" ht="12.75" customHeight="1" x14ac:dyDescent="0.2">
      <c r="A931" s="63">
        <v>84731</v>
      </c>
      <c r="B931" s="64" t="s">
        <v>1789</v>
      </c>
      <c r="C931" s="247" t="s">
        <v>1790</v>
      </c>
      <c r="D931" s="194">
        <v>0</v>
      </c>
      <c r="E931" s="194"/>
      <c r="F931" s="45" t="str">
        <f t="shared" si="168"/>
        <v>-</v>
      </c>
    </row>
    <row r="932" spans="1:6" ht="12.75" customHeight="1" x14ac:dyDescent="0.2">
      <c r="A932" s="63">
        <v>84732</v>
      </c>
      <c r="B932" s="64" t="s">
        <v>1791</v>
      </c>
      <c r="C932" s="247" t="s">
        <v>1792</v>
      </c>
      <c r="D932" s="194">
        <v>0</v>
      </c>
      <c r="E932" s="194"/>
      <c r="F932" s="45" t="str">
        <f t="shared" si="168"/>
        <v>-</v>
      </c>
    </row>
    <row r="933" spans="1:6" ht="12.75" customHeight="1" x14ac:dyDescent="0.2">
      <c r="A933" s="63">
        <v>84741</v>
      </c>
      <c r="B933" s="64" t="s">
        <v>1793</v>
      </c>
      <c r="C933" s="247" t="s">
        <v>1794</v>
      </c>
      <c r="D933" s="194">
        <v>0</v>
      </c>
      <c r="E933" s="194"/>
      <c r="F933" s="45" t="str">
        <f t="shared" si="168"/>
        <v>-</v>
      </c>
    </row>
    <row r="934" spans="1:6" ht="12.75" customHeight="1" x14ac:dyDescent="0.2">
      <c r="A934" s="63">
        <v>84742</v>
      </c>
      <c r="B934" s="64" t="s">
        <v>1795</v>
      </c>
      <c r="C934" s="247" t="s">
        <v>1796</v>
      </c>
      <c r="D934" s="194">
        <v>0</v>
      </c>
      <c r="E934" s="194"/>
      <c r="F934" s="45" t="str">
        <f t="shared" si="168"/>
        <v>-</v>
      </c>
    </row>
    <row r="935" spans="1:6" ht="12.75" customHeight="1" x14ac:dyDescent="0.2">
      <c r="A935" s="63">
        <v>84751</v>
      </c>
      <c r="B935" s="64" t="s">
        <v>1797</v>
      </c>
      <c r="C935" s="247" t="s">
        <v>1798</v>
      </c>
      <c r="D935" s="194">
        <v>0</v>
      </c>
      <c r="E935" s="194"/>
      <c r="F935" s="45" t="str">
        <f t="shared" si="168"/>
        <v>-</v>
      </c>
    </row>
    <row r="936" spans="1:6" ht="12.75" customHeight="1" x14ac:dyDescent="0.2">
      <c r="A936" s="63">
        <v>84752</v>
      </c>
      <c r="B936" s="64" t="s">
        <v>1799</v>
      </c>
      <c r="C936" s="247" t="s">
        <v>1800</v>
      </c>
      <c r="D936" s="194">
        <v>0</v>
      </c>
      <c r="E936" s="194"/>
      <c r="F936" s="45" t="str">
        <f t="shared" si="168"/>
        <v>-</v>
      </c>
    </row>
    <row r="937" spans="1:6" ht="24" x14ac:dyDescent="0.2">
      <c r="A937" s="70">
        <v>84761</v>
      </c>
      <c r="B937" s="182" t="s">
        <v>1801</v>
      </c>
      <c r="C937" s="278" t="s">
        <v>1802</v>
      </c>
      <c r="D937" s="192">
        <v>0</v>
      </c>
      <c r="E937" s="192"/>
      <c r="F937" s="71" t="str">
        <f t="shared" si="168"/>
        <v>-</v>
      </c>
    </row>
    <row r="938" spans="1:6" ht="24" x14ac:dyDescent="0.2">
      <c r="A938" s="70">
        <v>84762</v>
      </c>
      <c r="B938" s="182" t="s">
        <v>1803</v>
      </c>
      <c r="C938" s="278" t="s">
        <v>1804</v>
      </c>
      <c r="D938" s="192">
        <v>0</v>
      </c>
      <c r="E938" s="192"/>
      <c r="F938" s="71" t="str">
        <f t="shared" si="168"/>
        <v>-</v>
      </c>
    </row>
    <row r="939" spans="1:6" ht="12" x14ac:dyDescent="0.2">
      <c r="A939" s="70" t="s">
        <v>1805</v>
      </c>
      <c r="B939" s="65" t="s">
        <v>1806</v>
      </c>
      <c r="C939" s="278" t="s">
        <v>1805</v>
      </c>
      <c r="D939" s="192">
        <v>0</v>
      </c>
      <c r="E939" s="192"/>
      <c r="F939" s="71" t="str">
        <f t="shared" si="168"/>
        <v>-</v>
      </c>
    </row>
    <row r="940" spans="1:6" ht="12" x14ac:dyDescent="0.2">
      <c r="A940" s="70" t="s">
        <v>1807</v>
      </c>
      <c r="B940" s="65" t="s">
        <v>1808</v>
      </c>
      <c r="C940" s="278" t="s">
        <v>1807</v>
      </c>
      <c r="D940" s="192">
        <v>0</v>
      </c>
      <c r="E940" s="192"/>
      <c r="F940" s="71" t="str">
        <f t="shared" si="168"/>
        <v>-</v>
      </c>
    </row>
    <row r="941" spans="1:6" ht="12.75" customHeight="1" x14ac:dyDescent="0.2">
      <c r="A941" s="70">
        <v>85412</v>
      </c>
      <c r="B941" s="65" t="s">
        <v>1809</v>
      </c>
      <c r="C941" s="278" t="s">
        <v>1810</v>
      </c>
      <c r="D941" s="192">
        <v>0</v>
      </c>
      <c r="E941" s="192"/>
      <c r="F941" s="71" t="str">
        <f t="shared" si="168"/>
        <v>-</v>
      </c>
    </row>
    <row r="942" spans="1:6" ht="24" x14ac:dyDescent="0.2">
      <c r="A942" s="70">
        <v>51212</v>
      </c>
      <c r="B942" s="182" t="s">
        <v>1811</v>
      </c>
      <c r="C942" s="278" t="s">
        <v>1812</v>
      </c>
      <c r="D942" s="192">
        <v>0</v>
      </c>
      <c r="E942" s="192"/>
      <c r="F942" s="71" t="str">
        <f t="shared" si="168"/>
        <v>-</v>
      </c>
    </row>
    <row r="943" spans="1:6" ht="12.75" customHeight="1" x14ac:dyDescent="0.2">
      <c r="A943" s="63">
        <v>51322</v>
      </c>
      <c r="B943" s="65" t="s">
        <v>1813</v>
      </c>
      <c r="C943" s="247" t="s">
        <v>1814</v>
      </c>
      <c r="D943" s="194">
        <v>0</v>
      </c>
      <c r="E943" s="194"/>
      <c r="F943" s="45" t="str">
        <f t="shared" si="168"/>
        <v>-</v>
      </c>
    </row>
    <row r="944" spans="1:6" ht="12.75" customHeight="1" x14ac:dyDescent="0.2">
      <c r="A944" s="63">
        <v>51332</v>
      </c>
      <c r="B944" s="64" t="s">
        <v>1815</v>
      </c>
      <c r="C944" s="247" t="s">
        <v>1816</v>
      </c>
      <c r="D944" s="194">
        <v>0</v>
      </c>
      <c r="E944" s="194"/>
      <c r="F944" s="45" t="str">
        <f t="shared" si="168"/>
        <v>-</v>
      </c>
    </row>
    <row r="945" spans="1:6" ht="24" x14ac:dyDescent="0.2">
      <c r="A945" s="63">
        <v>51342</v>
      </c>
      <c r="B945" s="64" t="s">
        <v>1817</v>
      </c>
      <c r="C945" s="247" t="s">
        <v>1818</v>
      </c>
      <c r="D945" s="194">
        <v>0</v>
      </c>
      <c r="E945" s="194"/>
      <c r="F945" s="45" t="str">
        <f t="shared" si="168"/>
        <v>-</v>
      </c>
    </row>
    <row r="946" spans="1:6" ht="12.75" customHeight="1" x14ac:dyDescent="0.2">
      <c r="A946" s="63">
        <v>51411</v>
      </c>
      <c r="B946" s="64" t="s">
        <v>1819</v>
      </c>
      <c r="C946" s="247" t="s">
        <v>1820</v>
      </c>
      <c r="D946" s="194">
        <v>0</v>
      </c>
      <c r="E946" s="194"/>
      <c r="F946" s="45" t="str">
        <f t="shared" si="168"/>
        <v>-</v>
      </c>
    </row>
    <row r="947" spans="1:6" ht="12.75" customHeight="1" x14ac:dyDescent="0.2">
      <c r="A947" s="63">
        <v>51412</v>
      </c>
      <c r="B947" s="64" t="s">
        <v>1821</v>
      </c>
      <c r="C947" s="247" t="s">
        <v>1822</v>
      </c>
      <c r="D947" s="194">
        <v>0</v>
      </c>
      <c r="E947" s="194"/>
      <c r="F947" s="45" t="str">
        <f t="shared" si="168"/>
        <v>-</v>
      </c>
    </row>
    <row r="948" spans="1:6" ht="24" x14ac:dyDescent="0.2">
      <c r="A948" s="63">
        <v>51532</v>
      </c>
      <c r="B948" s="64" t="s">
        <v>1823</v>
      </c>
      <c r="C948" s="247" t="s">
        <v>1824</v>
      </c>
      <c r="D948" s="194">
        <v>0</v>
      </c>
      <c r="E948" s="194"/>
      <c r="F948" s="45" t="str">
        <f t="shared" si="168"/>
        <v>-</v>
      </c>
    </row>
    <row r="949" spans="1:6" ht="24" x14ac:dyDescent="0.2">
      <c r="A949" s="63">
        <v>51542</v>
      </c>
      <c r="B949" s="64" t="s">
        <v>1825</v>
      </c>
      <c r="C949" s="247" t="s">
        <v>1826</v>
      </c>
      <c r="D949" s="194">
        <v>0</v>
      </c>
      <c r="E949" s="194"/>
      <c r="F949" s="45" t="str">
        <f t="shared" si="168"/>
        <v>-</v>
      </c>
    </row>
    <row r="950" spans="1:6" ht="24" x14ac:dyDescent="0.2">
      <c r="A950" s="63">
        <v>51552</v>
      </c>
      <c r="B950" s="183" t="s">
        <v>1827</v>
      </c>
      <c r="C950" s="247" t="s">
        <v>1828</v>
      </c>
      <c r="D950" s="194">
        <v>0</v>
      </c>
      <c r="E950" s="194"/>
      <c r="F950" s="45" t="str">
        <f t="shared" si="168"/>
        <v>-</v>
      </c>
    </row>
    <row r="951" spans="1:6" ht="24" x14ac:dyDescent="0.2">
      <c r="A951" s="63">
        <v>51631</v>
      </c>
      <c r="B951" s="64" t="s">
        <v>1829</v>
      </c>
      <c r="C951" s="247" t="s">
        <v>1830</v>
      </c>
      <c r="D951" s="194">
        <v>0</v>
      </c>
      <c r="E951" s="194"/>
      <c r="F951" s="45" t="str">
        <f t="shared" si="168"/>
        <v>-</v>
      </c>
    </row>
    <row r="952" spans="1:6" ht="24" x14ac:dyDescent="0.2">
      <c r="A952" s="63">
        <v>51632</v>
      </c>
      <c r="B952" s="64" t="s">
        <v>1831</v>
      </c>
      <c r="C952" s="247" t="s">
        <v>1832</v>
      </c>
      <c r="D952" s="194">
        <v>0</v>
      </c>
      <c r="E952" s="194"/>
      <c r="F952" s="45" t="str">
        <f t="shared" si="168"/>
        <v>-</v>
      </c>
    </row>
    <row r="953" spans="1:6" ht="12.75" customHeight="1" x14ac:dyDescent="0.2">
      <c r="A953" s="63">
        <v>51641</v>
      </c>
      <c r="B953" s="64" t="s">
        <v>1833</v>
      </c>
      <c r="C953" s="247" t="s">
        <v>1834</v>
      </c>
      <c r="D953" s="194">
        <v>0</v>
      </c>
      <c r="E953" s="194"/>
      <c r="F953" s="45" t="str">
        <f t="shared" si="168"/>
        <v>-</v>
      </c>
    </row>
    <row r="954" spans="1:6" ht="12.75" customHeight="1" x14ac:dyDescent="0.2">
      <c r="A954" s="63">
        <v>51642</v>
      </c>
      <c r="B954" s="64" t="s">
        <v>1835</v>
      </c>
      <c r="C954" s="247" t="s">
        <v>1836</v>
      </c>
      <c r="D954" s="194">
        <v>0</v>
      </c>
      <c r="E954" s="194"/>
      <c r="F954" s="45" t="str">
        <f t="shared" si="168"/>
        <v>-</v>
      </c>
    </row>
    <row r="955" spans="1:6" ht="12.75" customHeight="1" x14ac:dyDescent="0.2">
      <c r="A955" s="63">
        <v>51711</v>
      </c>
      <c r="B955" s="64" t="s">
        <v>1837</v>
      </c>
      <c r="C955" s="247" t="s">
        <v>1838</v>
      </c>
      <c r="D955" s="194">
        <v>0</v>
      </c>
      <c r="E955" s="194"/>
      <c r="F955" s="45" t="str">
        <f t="shared" si="168"/>
        <v>-</v>
      </c>
    </row>
    <row r="956" spans="1:6" ht="12.75" customHeight="1" x14ac:dyDescent="0.2">
      <c r="A956" s="63">
        <v>51712</v>
      </c>
      <c r="B956" s="64" t="s">
        <v>1839</v>
      </c>
      <c r="C956" s="247" t="s">
        <v>1840</v>
      </c>
      <c r="D956" s="194">
        <v>0</v>
      </c>
      <c r="E956" s="194"/>
      <c r="F956" s="45" t="str">
        <f t="shared" si="168"/>
        <v>-</v>
      </c>
    </row>
    <row r="957" spans="1:6" ht="12.75" customHeight="1" x14ac:dyDescent="0.2">
      <c r="A957" s="63">
        <v>51721</v>
      </c>
      <c r="B957" s="64" t="s">
        <v>1841</v>
      </c>
      <c r="C957" s="247" t="s">
        <v>1842</v>
      </c>
      <c r="D957" s="194">
        <v>0</v>
      </c>
      <c r="E957" s="194"/>
      <c r="F957" s="45" t="str">
        <f t="shared" si="168"/>
        <v>-</v>
      </c>
    </row>
    <row r="958" spans="1:6" ht="12.75" customHeight="1" x14ac:dyDescent="0.2">
      <c r="A958" s="63">
        <v>51722</v>
      </c>
      <c r="B958" s="64" t="s">
        <v>1843</v>
      </c>
      <c r="C958" s="247" t="s">
        <v>1844</v>
      </c>
      <c r="D958" s="194">
        <v>0</v>
      </c>
      <c r="E958" s="194"/>
      <c r="F958" s="45" t="str">
        <f t="shared" si="168"/>
        <v>-</v>
      </c>
    </row>
    <row r="959" spans="1:6" ht="12.75" customHeight="1" x14ac:dyDescent="0.2">
      <c r="A959" s="63">
        <v>51731</v>
      </c>
      <c r="B959" s="64" t="s">
        <v>1845</v>
      </c>
      <c r="C959" s="247" t="s">
        <v>1846</v>
      </c>
      <c r="D959" s="194">
        <v>0</v>
      </c>
      <c r="E959" s="194"/>
      <c r="F959" s="45" t="str">
        <f t="shared" si="168"/>
        <v>-</v>
      </c>
    </row>
    <row r="960" spans="1:6" ht="12.75" customHeight="1" x14ac:dyDescent="0.2">
      <c r="A960" s="63">
        <v>51732</v>
      </c>
      <c r="B960" s="64" t="s">
        <v>1847</v>
      </c>
      <c r="C960" s="247" t="s">
        <v>1848</v>
      </c>
      <c r="D960" s="194">
        <v>0</v>
      </c>
      <c r="E960" s="194"/>
      <c r="F960" s="45" t="str">
        <f t="shared" si="168"/>
        <v>-</v>
      </c>
    </row>
    <row r="961" spans="1:6" ht="12.75" customHeight="1" x14ac:dyDescent="0.2">
      <c r="A961" s="63">
        <v>51741</v>
      </c>
      <c r="B961" s="64" t="s">
        <v>1849</v>
      </c>
      <c r="C961" s="247" t="s">
        <v>1850</v>
      </c>
      <c r="D961" s="194">
        <v>0</v>
      </c>
      <c r="E961" s="194"/>
      <c r="F961" s="45" t="str">
        <f t="shared" si="168"/>
        <v>-</v>
      </c>
    </row>
    <row r="962" spans="1:6" ht="12.75" customHeight="1" x14ac:dyDescent="0.2">
      <c r="A962" s="63">
        <v>51742</v>
      </c>
      <c r="B962" s="64" t="s">
        <v>1851</v>
      </c>
      <c r="C962" s="247" t="s">
        <v>1852</v>
      </c>
      <c r="D962" s="194">
        <v>0</v>
      </c>
      <c r="E962" s="194"/>
      <c r="F962" s="45" t="str">
        <f t="shared" si="168"/>
        <v>-</v>
      </c>
    </row>
    <row r="963" spans="1:6" ht="12.75" customHeight="1" x14ac:dyDescent="0.2">
      <c r="A963" s="63">
        <v>51751</v>
      </c>
      <c r="B963" s="64" t="s">
        <v>1853</v>
      </c>
      <c r="C963" s="247" t="s">
        <v>1854</v>
      </c>
      <c r="D963" s="194">
        <v>0</v>
      </c>
      <c r="E963" s="194"/>
      <c r="F963" s="45" t="str">
        <f t="shared" si="168"/>
        <v>-</v>
      </c>
    </row>
    <row r="964" spans="1:6" ht="12.75" customHeight="1" x14ac:dyDescent="0.2">
      <c r="A964" s="63">
        <v>51752</v>
      </c>
      <c r="B964" s="64" t="s">
        <v>1855</v>
      </c>
      <c r="C964" s="247" t="s">
        <v>1856</v>
      </c>
      <c r="D964" s="194">
        <v>0</v>
      </c>
      <c r="E964" s="194"/>
      <c r="F964" s="45" t="str">
        <f t="shared" si="168"/>
        <v>-</v>
      </c>
    </row>
    <row r="965" spans="1:6" ht="24" x14ac:dyDescent="0.2">
      <c r="A965" s="63">
        <v>51761</v>
      </c>
      <c r="B965" s="65" t="s">
        <v>1857</v>
      </c>
      <c r="C965" s="247" t="s">
        <v>1858</v>
      </c>
      <c r="D965" s="194">
        <v>0</v>
      </c>
      <c r="E965" s="194"/>
      <c r="F965" s="45" t="str">
        <f t="shared" si="168"/>
        <v>-</v>
      </c>
    </row>
    <row r="966" spans="1:6" ht="24" x14ac:dyDescent="0.2">
      <c r="A966" s="70">
        <v>51762</v>
      </c>
      <c r="B966" s="65" t="s">
        <v>1859</v>
      </c>
      <c r="C966" s="278" t="s">
        <v>1860</v>
      </c>
      <c r="D966" s="192">
        <v>0</v>
      </c>
      <c r="E966" s="192"/>
      <c r="F966" s="71" t="str">
        <f t="shared" si="168"/>
        <v>-</v>
      </c>
    </row>
    <row r="967" spans="1:6" ht="12" x14ac:dyDescent="0.2">
      <c r="A967" s="70">
        <v>51771</v>
      </c>
      <c r="B967" s="65" t="s">
        <v>1861</v>
      </c>
      <c r="C967" s="278" t="s">
        <v>1862</v>
      </c>
      <c r="D967" s="192">
        <v>0</v>
      </c>
      <c r="E967" s="192"/>
      <c r="F967" s="71" t="str">
        <f t="shared" si="168"/>
        <v>-</v>
      </c>
    </row>
    <row r="968" spans="1:6" ht="12" x14ac:dyDescent="0.2">
      <c r="A968" s="70">
        <v>51772</v>
      </c>
      <c r="B968" s="65" t="s">
        <v>1863</v>
      </c>
      <c r="C968" s="278" t="s">
        <v>1864</v>
      </c>
      <c r="D968" s="192">
        <v>0</v>
      </c>
      <c r="E968" s="192"/>
      <c r="F968" s="71" t="str">
        <f t="shared" si="168"/>
        <v>-</v>
      </c>
    </row>
    <row r="969" spans="1:6" ht="24" x14ac:dyDescent="0.2">
      <c r="A969" s="70">
        <v>54132</v>
      </c>
      <c r="B969" s="65" t="s">
        <v>1865</v>
      </c>
      <c r="C969" s="278" t="s">
        <v>1866</v>
      </c>
      <c r="D969" s="192">
        <v>0</v>
      </c>
      <c r="E969" s="192"/>
      <c r="F969" s="71" t="str">
        <f t="shared" si="168"/>
        <v>-</v>
      </c>
    </row>
    <row r="970" spans="1:6" ht="24" x14ac:dyDescent="0.2">
      <c r="A970" s="63">
        <v>54142</v>
      </c>
      <c r="B970" s="65" t="s">
        <v>1867</v>
      </c>
      <c r="C970" s="247" t="s">
        <v>1868</v>
      </c>
      <c r="D970" s="194">
        <v>0</v>
      </c>
      <c r="E970" s="194"/>
      <c r="F970" s="45" t="str">
        <f t="shared" si="168"/>
        <v>-</v>
      </c>
    </row>
    <row r="971" spans="1:6" ht="12.75" customHeight="1" x14ac:dyDescent="0.2">
      <c r="A971" s="63">
        <v>54152</v>
      </c>
      <c r="B971" s="65" t="s">
        <v>1869</v>
      </c>
      <c r="C971" s="247" t="s">
        <v>1870</v>
      </c>
      <c r="D971" s="194">
        <v>0</v>
      </c>
      <c r="E971" s="194"/>
      <c r="F971" s="45" t="str">
        <f t="shared" si="168"/>
        <v>-</v>
      </c>
    </row>
    <row r="972" spans="1:6" ht="24" x14ac:dyDescent="0.2">
      <c r="A972" s="63">
        <v>54162</v>
      </c>
      <c r="B972" s="65" t="s">
        <v>1871</v>
      </c>
      <c r="C972" s="247" t="s">
        <v>1872</v>
      </c>
      <c r="D972" s="194">
        <v>0</v>
      </c>
      <c r="E972" s="194"/>
      <c r="F972" s="45" t="str">
        <f t="shared" si="168"/>
        <v>-</v>
      </c>
    </row>
    <row r="973" spans="1:6" ht="24" x14ac:dyDescent="0.2">
      <c r="A973" s="63">
        <v>54221</v>
      </c>
      <c r="B973" s="182" t="s">
        <v>1873</v>
      </c>
      <c r="C973" s="247" t="s">
        <v>1874</v>
      </c>
      <c r="D973" s="194">
        <v>0</v>
      </c>
      <c r="E973" s="194"/>
      <c r="F973" s="45" t="str">
        <f t="shared" si="168"/>
        <v>-</v>
      </c>
    </row>
    <row r="974" spans="1:6" ht="24" x14ac:dyDescent="0.2">
      <c r="A974" s="70">
        <v>54222</v>
      </c>
      <c r="B974" s="182" t="s">
        <v>1875</v>
      </c>
      <c r="C974" s="278" t="s">
        <v>1876</v>
      </c>
      <c r="D974" s="192">
        <v>0</v>
      </c>
      <c r="E974" s="192"/>
      <c r="F974" s="71" t="str">
        <f t="shared" si="168"/>
        <v>-</v>
      </c>
    </row>
    <row r="975" spans="1:6" ht="24" x14ac:dyDescent="0.2">
      <c r="A975" s="70" t="s">
        <v>1877</v>
      </c>
      <c r="B975" s="65" t="s">
        <v>1878</v>
      </c>
      <c r="C975" s="278" t="s">
        <v>1877</v>
      </c>
      <c r="D975" s="192">
        <v>0</v>
      </c>
      <c r="E975" s="192"/>
      <c r="F975" s="71" t="str">
        <f t="shared" si="168"/>
        <v>-</v>
      </c>
    </row>
    <row r="976" spans="1:6" ht="24" x14ac:dyDescent="0.2">
      <c r="A976" s="70">
        <v>54232</v>
      </c>
      <c r="B976" s="182" t="s">
        <v>1879</v>
      </c>
      <c r="C976" s="278" t="s">
        <v>1880</v>
      </c>
      <c r="D976" s="192">
        <v>0</v>
      </c>
      <c r="E976" s="192"/>
      <c r="F976" s="71" t="str">
        <f t="shared" si="168"/>
        <v>-</v>
      </c>
    </row>
    <row r="977" spans="1:6" ht="24" x14ac:dyDescent="0.2">
      <c r="A977" s="70">
        <v>54242</v>
      </c>
      <c r="B977" s="65" t="s">
        <v>1881</v>
      </c>
      <c r="C977" s="278" t="s">
        <v>1882</v>
      </c>
      <c r="D977" s="192">
        <v>0</v>
      </c>
      <c r="E977" s="192"/>
      <c r="F977" s="71" t="str">
        <f t="shared" si="168"/>
        <v>-</v>
      </c>
    </row>
    <row r="978" spans="1:6" ht="24" x14ac:dyDescent="0.2">
      <c r="A978" s="70" t="s">
        <v>1883</v>
      </c>
      <c r="B978" s="65" t="s">
        <v>1884</v>
      </c>
      <c r="C978" s="278" t="s">
        <v>1883</v>
      </c>
      <c r="D978" s="192">
        <v>0</v>
      </c>
      <c r="E978" s="192"/>
      <c r="F978" s="71" t="str">
        <f t="shared" si="168"/>
        <v>-</v>
      </c>
    </row>
    <row r="979" spans="1:6" ht="24" x14ac:dyDescent="0.2">
      <c r="A979" s="70">
        <v>54312</v>
      </c>
      <c r="B979" s="182" t="s">
        <v>1885</v>
      </c>
      <c r="C979" s="278" t="s">
        <v>1886</v>
      </c>
      <c r="D979" s="192">
        <v>0</v>
      </c>
      <c r="E979" s="192"/>
      <c r="F979" s="71" t="str">
        <f t="shared" si="168"/>
        <v>-</v>
      </c>
    </row>
    <row r="980" spans="1:6" ht="24" x14ac:dyDescent="0.2">
      <c r="A980" s="70">
        <v>54431</v>
      </c>
      <c r="B980" s="65" t="s">
        <v>1887</v>
      </c>
      <c r="C980" s="278" t="s">
        <v>1888</v>
      </c>
      <c r="D980" s="192">
        <v>0</v>
      </c>
      <c r="E980" s="192"/>
      <c r="F980" s="71" t="str">
        <f t="shared" si="168"/>
        <v>-</v>
      </c>
    </row>
    <row r="981" spans="1:6" ht="24" x14ac:dyDescent="0.2">
      <c r="A981" s="70">
        <v>54432</v>
      </c>
      <c r="B981" s="65" t="s">
        <v>1889</v>
      </c>
      <c r="C981" s="278" t="s">
        <v>1890</v>
      </c>
      <c r="D981" s="192">
        <v>133242.41</v>
      </c>
      <c r="E981" s="192">
        <v>132722.79999999999</v>
      </c>
      <c r="F981" s="71">
        <f t="shared" si="168"/>
        <v>99.6</v>
      </c>
    </row>
    <row r="982" spans="1:6" ht="24" x14ac:dyDescent="0.2">
      <c r="A982" s="70" t="s">
        <v>1891</v>
      </c>
      <c r="B982" s="65" t="s">
        <v>1892</v>
      </c>
      <c r="C982" s="278" t="s">
        <v>1891</v>
      </c>
      <c r="D982" s="192">
        <v>0</v>
      </c>
      <c r="E982" s="192"/>
      <c r="F982" s="71" t="str">
        <f t="shared" si="168"/>
        <v>-</v>
      </c>
    </row>
    <row r="983" spans="1:6" ht="24" x14ac:dyDescent="0.2">
      <c r="A983" s="70">
        <v>54442</v>
      </c>
      <c r="B983" s="65" t="s">
        <v>1893</v>
      </c>
      <c r="C983" s="278" t="s">
        <v>1894</v>
      </c>
      <c r="D983" s="192">
        <v>0</v>
      </c>
      <c r="E983" s="192"/>
      <c r="F983" s="71" t="str">
        <f t="shared" si="168"/>
        <v>-</v>
      </c>
    </row>
    <row r="984" spans="1:6" ht="24" x14ac:dyDescent="0.2">
      <c r="A984" s="70">
        <v>54452</v>
      </c>
      <c r="B984" s="65" t="s">
        <v>1895</v>
      </c>
      <c r="C984" s="278" t="s">
        <v>1896</v>
      </c>
      <c r="D984" s="192">
        <v>0</v>
      </c>
      <c r="E984" s="192"/>
      <c r="F984" s="71" t="str">
        <f t="shared" si="168"/>
        <v>-</v>
      </c>
    </row>
    <row r="985" spans="1:6" ht="24" x14ac:dyDescent="0.2">
      <c r="A985" s="70" t="s">
        <v>1897</v>
      </c>
      <c r="B985" s="65" t="s">
        <v>1898</v>
      </c>
      <c r="C985" s="278" t="s">
        <v>1897</v>
      </c>
      <c r="D985" s="192">
        <v>0</v>
      </c>
      <c r="E985" s="192"/>
      <c r="F985" s="71" t="str">
        <f t="shared" si="168"/>
        <v>-</v>
      </c>
    </row>
    <row r="986" spans="1:6" ht="24" x14ac:dyDescent="0.2">
      <c r="A986" s="70">
        <v>54461</v>
      </c>
      <c r="B986" s="65" t="s">
        <v>1899</v>
      </c>
      <c r="C986" s="278" t="s">
        <v>1900</v>
      </c>
      <c r="D986" s="192">
        <v>0</v>
      </c>
      <c r="E986" s="192"/>
      <c r="F986" s="71" t="str">
        <f t="shared" si="168"/>
        <v>-</v>
      </c>
    </row>
    <row r="987" spans="1:6" ht="24" x14ac:dyDescent="0.2">
      <c r="A987" s="70">
        <v>54462</v>
      </c>
      <c r="B987" s="65" t="s">
        <v>1901</v>
      </c>
      <c r="C987" s="278" t="s">
        <v>1902</v>
      </c>
      <c r="D987" s="192">
        <v>0</v>
      </c>
      <c r="E987" s="192"/>
      <c r="F987" s="71" t="str">
        <f t="shared" si="168"/>
        <v>-</v>
      </c>
    </row>
    <row r="988" spans="1:6" ht="12" x14ac:dyDescent="0.2">
      <c r="A988" s="70" t="s">
        <v>1903</v>
      </c>
      <c r="B988" s="65" t="s">
        <v>1904</v>
      </c>
      <c r="C988" s="278" t="s">
        <v>1903</v>
      </c>
      <c r="D988" s="192">
        <v>0</v>
      </c>
      <c r="E988" s="192"/>
      <c r="F988" s="71" t="str">
        <f t="shared" si="168"/>
        <v>-</v>
      </c>
    </row>
    <row r="989" spans="1:6" ht="24" x14ac:dyDescent="0.2">
      <c r="A989" s="70">
        <v>54472</v>
      </c>
      <c r="B989" s="182" t="s">
        <v>1905</v>
      </c>
      <c r="C989" s="278" t="s">
        <v>1906</v>
      </c>
      <c r="D989" s="192">
        <v>0</v>
      </c>
      <c r="E989" s="192"/>
      <c r="F989" s="71" t="str">
        <f t="shared" si="168"/>
        <v>-</v>
      </c>
    </row>
    <row r="990" spans="1:6" ht="24" x14ac:dyDescent="0.2">
      <c r="A990" s="70">
        <v>54482</v>
      </c>
      <c r="B990" s="182" t="s">
        <v>1907</v>
      </c>
      <c r="C990" s="278" t="s">
        <v>1908</v>
      </c>
      <c r="D990" s="192">
        <v>0</v>
      </c>
      <c r="E990" s="192"/>
      <c r="F990" s="71" t="str">
        <f t="shared" si="168"/>
        <v>-</v>
      </c>
    </row>
    <row r="991" spans="1:6" ht="24" x14ac:dyDescent="0.2">
      <c r="A991" s="70" t="s">
        <v>1909</v>
      </c>
      <c r="B991" s="182" t="s">
        <v>1910</v>
      </c>
      <c r="C991" s="278" t="s">
        <v>1909</v>
      </c>
      <c r="D991" s="192">
        <v>0</v>
      </c>
      <c r="E991" s="192"/>
      <c r="F991" s="71" t="str">
        <f t="shared" si="168"/>
        <v>-</v>
      </c>
    </row>
    <row r="992" spans="1:6" ht="24" x14ac:dyDescent="0.2">
      <c r="A992" s="70">
        <v>54532</v>
      </c>
      <c r="B992" s="65" t="s">
        <v>1911</v>
      </c>
      <c r="C992" s="278" t="s">
        <v>1912</v>
      </c>
      <c r="D992" s="192">
        <v>0</v>
      </c>
      <c r="E992" s="192"/>
      <c r="F992" s="71" t="str">
        <f t="shared" si="168"/>
        <v>-</v>
      </c>
    </row>
    <row r="993" spans="1:6" ht="12.75" customHeight="1" x14ac:dyDescent="0.2">
      <c r="A993" s="70">
        <v>54542</v>
      </c>
      <c r="B993" s="65" t="s">
        <v>1913</v>
      </c>
      <c r="C993" s="278" t="s">
        <v>1914</v>
      </c>
      <c r="D993" s="192">
        <v>0</v>
      </c>
      <c r="E993" s="192"/>
      <c r="F993" s="71" t="str">
        <f t="shared" si="168"/>
        <v>-</v>
      </c>
    </row>
    <row r="994" spans="1:6" ht="24" x14ac:dyDescent="0.2">
      <c r="A994" s="70">
        <v>54552</v>
      </c>
      <c r="B994" s="65" t="s">
        <v>1915</v>
      </c>
      <c r="C994" s="278" t="s">
        <v>1916</v>
      </c>
      <c r="D994" s="192">
        <v>0</v>
      </c>
      <c r="E994" s="192"/>
      <c r="F994" s="71" t="str">
        <f t="shared" si="168"/>
        <v>-</v>
      </c>
    </row>
    <row r="995" spans="1:6" ht="12.75" customHeight="1" x14ac:dyDescent="0.2">
      <c r="A995" s="70">
        <v>54711</v>
      </c>
      <c r="B995" s="65" t="s">
        <v>1917</v>
      </c>
      <c r="C995" s="278" t="s">
        <v>1918</v>
      </c>
      <c r="D995" s="192">
        <v>0</v>
      </c>
      <c r="E995" s="192"/>
      <c r="F995" s="71" t="str">
        <f t="shared" si="168"/>
        <v>-</v>
      </c>
    </row>
    <row r="996" spans="1:6" ht="12.75" customHeight="1" x14ac:dyDescent="0.2">
      <c r="A996" s="70">
        <v>54712</v>
      </c>
      <c r="B996" s="65" t="s">
        <v>1919</v>
      </c>
      <c r="C996" s="278" t="s">
        <v>1920</v>
      </c>
      <c r="D996" s="192">
        <v>0</v>
      </c>
      <c r="E996" s="192"/>
      <c r="F996" s="71" t="str">
        <f t="shared" si="168"/>
        <v>-</v>
      </c>
    </row>
    <row r="997" spans="1:6" ht="12.75" customHeight="1" x14ac:dyDescent="0.2">
      <c r="A997" s="70">
        <v>54721</v>
      </c>
      <c r="B997" s="65" t="s">
        <v>1921</v>
      </c>
      <c r="C997" s="278" t="s">
        <v>1922</v>
      </c>
      <c r="D997" s="192">
        <v>0</v>
      </c>
      <c r="E997" s="192"/>
      <c r="F997" s="71" t="str">
        <f t="shared" si="168"/>
        <v>-</v>
      </c>
    </row>
    <row r="998" spans="1:6" ht="12.75" customHeight="1" x14ac:dyDescent="0.2">
      <c r="A998" s="70">
        <v>54722</v>
      </c>
      <c r="B998" s="65" t="s">
        <v>1923</v>
      </c>
      <c r="C998" s="278" t="s">
        <v>1924</v>
      </c>
      <c r="D998" s="192">
        <v>0</v>
      </c>
      <c r="E998" s="192"/>
      <c r="F998" s="71" t="str">
        <f t="shared" si="168"/>
        <v>-</v>
      </c>
    </row>
    <row r="999" spans="1:6" ht="12.75" customHeight="1" x14ac:dyDescent="0.2">
      <c r="A999" s="70">
        <v>54731</v>
      </c>
      <c r="B999" s="65" t="s">
        <v>1925</v>
      </c>
      <c r="C999" s="278" t="s">
        <v>1926</v>
      </c>
      <c r="D999" s="192">
        <v>0</v>
      </c>
      <c r="E999" s="192"/>
      <c r="F999" s="71" t="str">
        <f t="shared" si="168"/>
        <v>-</v>
      </c>
    </row>
    <row r="1000" spans="1:6" ht="12.75" customHeight="1" x14ac:dyDescent="0.2">
      <c r="A1000" s="70">
        <v>54732</v>
      </c>
      <c r="B1000" s="65" t="s">
        <v>1927</v>
      </c>
      <c r="C1000" s="278" t="s">
        <v>1928</v>
      </c>
      <c r="D1000" s="192">
        <v>0</v>
      </c>
      <c r="E1000" s="192"/>
      <c r="F1000" s="71" t="str">
        <f t="shared" si="168"/>
        <v>-</v>
      </c>
    </row>
    <row r="1001" spans="1:6" ht="12.75" customHeight="1" x14ac:dyDescent="0.2">
      <c r="A1001" s="70">
        <v>54741</v>
      </c>
      <c r="B1001" s="65" t="s">
        <v>1929</v>
      </c>
      <c r="C1001" s="278" t="s">
        <v>1930</v>
      </c>
      <c r="D1001" s="192">
        <v>0</v>
      </c>
      <c r="E1001" s="192"/>
      <c r="F1001" s="71" t="str">
        <f t="shared" si="168"/>
        <v>-</v>
      </c>
    </row>
    <row r="1002" spans="1:6" ht="12.75" customHeight="1" x14ac:dyDescent="0.2">
      <c r="A1002" s="70">
        <v>54742</v>
      </c>
      <c r="B1002" s="65" t="s">
        <v>1931</v>
      </c>
      <c r="C1002" s="278" t="s">
        <v>1932</v>
      </c>
      <c r="D1002" s="192">
        <v>0</v>
      </c>
      <c r="E1002" s="192"/>
      <c r="F1002" s="71" t="str">
        <f t="shared" si="168"/>
        <v>-</v>
      </c>
    </row>
    <row r="1003" spans="1:6" ht="24" x14ac:dyDescent="0.2">
      <c r="A1003" s="70">
        <v>54751</v>
      </c>
      <c r="B1003" s="65" t="s">
        <v>1933</v>
      </c>
      <c r="C1003" s="278" t="s">
        <v>1934</v>
      </c>
      <c r="D1003" s="192">
        <v>0</v>
      </c>
      <c r="E1003" s="192"/>
      <c r="F1003" s="71" t="str">
        <f t="shared" si="168"/>
        <v>-</v>
      </c>
    </row>
    <row r="1004" spans="1:6" ht="24" x14ac:dyDescent="0.2">
      <c r="A1004" s="70">
        <v>54752</v>
      </c>
      <c r="B1004" s="65" t="s">
        <v>1935</v>
      </c>
      <c r="C1004" s="278" t="s">
        <v>1936</v>
      </c>
      <c r="D1004" s="192">
        <v>0</v>
      </c>
      <c r="E1004" s="192"/>
      <c r="F1004" s="71" t="str">
        <f t="shared" si="168"/>
        <v>-</v>
      </c>
    </row>
    <row r="1005" spans="1:6" ht="24" x14ac:dyDescent="0.2">
      <c r="A1005" s="70">
        <v>54761</v>
      </c>
      <c r="B1005" s="65" t="s">
        <v>1937</v>
      </c>
      <c r="C1005" s="278" t="s">
        <v>1938</v>
      </c>
      <c r="D1005" s="192">
        <v>0</v>
      </c>
      <c r="E1005" s="192"/>
      <c r="F1005" s="71" t="str">
        <f t="shared" si="168"/>
        <v>-</v>
      </c>
    </row>
    <row r="1006" spans="1:6" ht="24" x14ac:dyDescent="0.2">
      <c r="A1006" s="70">
        <v>54762</v>
      </c>
      <c r="B1006" s="65" t="s">
        <v>1939</v>
      </c>
      <c r="C1006" s="278" t="s">
        <v>1940</v>
      </c>
      <c r="D1006" s="192">
        <v>0</v>
      </c>
      <c r="E1006" s="192"/>
      <c r="F1006" s="71" t="str">
        <f t="shared" si="168"/>
        <v>-</v>
      </c>
    </row>
    <row r="1007" spans="1:6" ht="24" x14ac:dyDescent="0.2">
      <c r="A1007" s="70">
        <v>54771</v>
      </c>
      <c r="B1007" s="65" t="s">
        <v>1941</v>
      </c>
      <c r="C1007" s="278" t="s">
        <v>1942</v>
      </c>
      <c r="D1007" s="192">
        <v>0</v>
      </c>
      <c r="E1007" s="192"/>
      <c r="F1007" s="71" t="str">
        <f t="shared" ref="F1007:F1009" si="171">IF(D1007&lt;&gt;0,IF(E1007/D1007&gt;=100,"&gt;&gt;100",E1007/D1007*100),"-")</f>
        <v>-</v>
      </c>
    </row>
    <row r="1008" spans="1:6" ht="24" x14ac:dyDescent="0.2">
      <c r="A1008" s="70">
        <v>54772</v>
      </c>
      <c r="B1008" s="65" t="s">
        <v>1943</v>
      </c>
      <c r="C1008" s="278" t="s">
        <v>1944</v>
      </c>
      <c r="D1008" s="192">
        <v>0</v>
      </c>
      <c r="E1008" s="192"/>
      <c r="F1008" s="71" t="str">
        <f t="shared" si="171"/>
        <v>-</v>
      </c>
    </row>
    <row r="1009" spans="1:6" ht="24" x14ac:dyDescent="0.2">
      <c r="A1009" s="73">
        <v>55312</v>
      </c>
      <c r="B1009" s="65" t="s">
        <v>1945</v>
      </c>
      <c r="C1009" s="279" t="s">
        <v>1946</v>
      </c>
      <c r="D1009" s="193">
        <v>0</v>
      </c>
      <c r="E1009" s="193"/>
      <c r="F1009" s="75" t="str">
        <f t="shared" si="171"/>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2">IF(D1012&lt;&gt;0,IF(E1012/D1012&gt;=100,"&gt;&gt;100",E1012/D1012*100),"-")</f>
        <v>-</v>
      </c>
    </row>
    <row r="1013" spans="1:6" ht="24" x14ac:dyDescent="0.2">
      <c r="A1013" s="70" t="s">
        <v>1954</v>
      </c>
      <c r="B1013" s="65" t="s">
        <v>1955</v>
      </c>
      <c r="C1013" s="278" t="s">
        <v>1954</v>
      </c>
      <c r="D1013" s="283">
        <v>0</v>
      </c>
      <c r="E1013" s="283"/>
      <c r="F1013" s="71" t="str">
        <f t="shared" si="172"/>
        <v>-</v>
      </c>
    </row>
    <row r="1014" spans="1:6" ht="24" x14ac:dyDescent="0.2">
      <c r="A1014" s="70" t="s">
        <v>1956</v>
      </c>
      <c r="B1014" s="65" t="s">
        <v>1957</v>
      </c>
      <c r="C1014" s="278" t="s">
        <v>1956</v>
      </c>
      <c r="D1014" s="283">
        <v>0</v>
      </c>
      <c r="E1014" s="283"/>
      <c r="F1014" s="71" t="str">
        <f t="shared" si="172"/>
        <v>-</v>
      </c>
    </row>
    <row r="1015" spans="1:6" ht="24" x14ac:dyDescent="0.2">
      <c r="A1015" s="70">
        <v>26454</v>
      </c>
      <c r="B1015" s="65" t="s">
        <v>1958</v>
      </c>
      <c r="C1015" s="278" t="s">
        <v>1959</v>
      </c>
      <c r="D1015" s="283">
        <v>0</v>
      </c>
      <c r="E1015" s="283"/>
      <c r="F1015" s="71" t="str">
        <f t="shared" si="172"/>
        <v>-</v>
      </c>
    </row>
    <row r="1016" spans="1:6" ht="12.75" customHeight="1" x14ac:dyDescent="0.2">
      <c r="A1016" s="70" t="s">
        <v>1960</v>
      </c>
      <c r="B1016" s="65" t="s">
        <v>1961</v>
      </c>
      <c r="C1016" s="278" t="s">
        <v>1960</v>
      </c>
      <c r="D1016" s="283">
        <v>0</v>
      </c>
      <c r="E1016" s="283"/>
      <c r="F1016" s="71" t="str">
        <f t="shared" si="172"/>
        <v>-</v>
      </c>
    </row>
    <row r="1017" spans="1:6" ht="36" x14ac:dyDescent="0.2">
      <c r="A1017" s="70" t="s">
        <v>1962</v>
      </c>
      <c r="B1017" s="65" t="s">
        <v>1963</v>
      </c>
      <c r="C1017" s="278" t="s">
        <v>1964</v>
      </c>
      <c r="D1017" s="283">
        <v>0</v>
      </c>
      <c r="E1017" s="283"/>
      <c r="F1017" s="71" t="str">
        <f t="shared" si="172"/>
        <v>-</v>
      </c>
    </row>
    <row r="1018" spans="1:6" ht="12.75" customHeight="1" x14ac:dyDescent="0.2">
      <c r="A1018" s="70" t="s">
        <v>1965</v>
      </c>
      <c r="B1018" s="65" t="s">
        <v>1966</v>
      </c>
      <c r="C1018" s="278" t="s">
        <v>1965</v>
      </c>
      <c r="D1018" s="283">
        <v>0</v>
      </c>
      <c r="E1018" s="283"/>
      <c r="F1018" s="71" t="str">
        <f t="shared" si="172"/>
        <v>-</v>
      </c>
    </row>
    <row r="1019" spans="1:6" ht="24" x14ac:dyDescent="0.2">
      <c r="A1019" s="73">
        <v>26534</v>
      </c>
      <c r="B1019" s="74" t="s">
        <v>1967</v>
      </c>
      <c r="C1019" s="279" t="s">
        <v>1968</v>
      </c>
      <c r="D1019" s="284">
        <v>0</v>
      </c>
      <c r="E1019" s="284"/>
      <c r="F1019" s="75" t="str">
        <f t="shared" si="172"/>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sheet="1" objects="1" scenarios="1" formatCells="0" formatColumns="0" formatRows="0" insertColumns="0" insertRows="0" insertHyperlinks="0" deleteColumns="0" deleteRows="0" sort="0" autoFilter="0" pivotTables="0"/>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fitToHeight="0"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50" zoomScale="156" zoomScaleNormal="156" workbookViewId="0">
      <selection activeCell="E18" sqref="E1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9322525.6899999995</v>
      </c>
      <c r="E6" s="180">
        <f t="shared" si="0"/>
        <v>8912796.2599999998</v>
      </c>
      <c r="F6" s="181">
        <f t="shared" ref="F6:F298" si="1">IF(D6&gt;0,IF(E6/D6&gt;=100,"&gt;&gt;100",E6/D6*100),"-")</f>
        <v>95.6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8572368.0099999998</v>
      </c>
      <c r="E7" s="79">
        <f t="shared" si="2"/>
        <v>7908254.7199999997</v>
      </c>
      <c r="F7" s="71">
        <f t="shared" si="1"/>
        <v>92.3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1661870.97</v>
      </c>
      <c r="E8" s="79">
        <f>E9+E10-E11</f>
        <v>1687703.15</v>
      </c>
      <c r="F8" s="71">
        <f t="shared" si="1"/>
        <v>101.6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977389.16</v>
      </c>
      <c r="E9" s="192">
        <v>977389.16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684481.81</v>
      </c>
      <c r="E10" s="192">
        <v>710313.99</v>
      </c>
      <c r="F10" s="71">
        <f t="shared" si="1"/>
        <v>103.8</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6866790.5499999998</v>
      </c>
      <c r="E12" s="79">
        <f t="shared" si="3"/>
        <v>6166554.5</v>
      </c>
      <c r="F12" s="71">
        <f t="shared" si="1"/>
        <v>89.8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6010859.2599999998</v>
      </c>
      <c r="E13" s="79">
        <f t="shared" si="4"/>
        <v>5159350.92</v>
      </c>
      <c r="F13" s="71">
        <f t="shared" si="1"/>
        <v>85.8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151953.93</v>
      </c>
      <c r="E14" s="192">
        <v>151953.93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9847542.0399999991</v>
      </c>
      <c r="E15" s="192">
        <v>9965454.2899999991</v>
      </c>
      <c r="F15" s="71">
        <f t="shared" si="1"/>
        <v>101.2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27780.54</v>
      </c>
      <c r="E16" s="192">
        <v>27780.54</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197906.79</v>
      </c>
      <c r="E17" s="192">
        <v>204956.79</v>
      </c>
      <c r="F17" s="71">
        <f t="shared" si="1"/>
        <v>103.6</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4214324.04</v>
      </c>
      <c r="E18" s="192">
        <v>5190794.63</v>
      </c>
      <c r="F18" s="71">
        <f t="shared" si="1"/>
        <v>123.2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699878.12</v>
      </c>
      <c r="E19" s="79">
        <f t="shared" si="5"/>
        <v>784007.2</v>
      </c>
      <c r="F19" s="71">
        <f t="shared" si="1"/>
        <v>112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1010800.18</v>
      </c>
      <c r="E20" s="192">
        <v>1113007.98</v>
      </c>
      <c r="F20" s="71">
        <f t="shared" si="1"/>
        <v>110.1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35015.85</v>
      </c>
      <c r="E21" s="192">
        <v>35015.85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199068.02</v>
      </c>
      <c r="E22" s="192">
        <v>219225.2</v>
      </c>
      <c r="F22" s="71">
        <f t="shared" si="1"/>
        <v>110.1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3239440.56</v>
      </c>
      <c r="E23" s="192">
        <v>3404757.65</v>
      </c>
      <c r="F23" s="71">
        <f t="shared" si="1"/>
        <v>105.1</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958.73</v>
      </c>
      <c r="E24" s="192">
        <v>4766.21</v>
      </c>
      <c r="F24" s="71">
        <f t="shared" si="1"/>
        <v>497.1</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183843.31</v>
      </c>
      <c r="E26" s="192">
        <v>200167.39</v>
      </c>
      <c r="F26" s="71">
        <f t="shared" si="1"/>
        <v>108.9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3969248.53</v>
      </c>
      <c r="E28" s="192">
        <v>4192933.08</v>
      </c>
      <c r="F28" s="71">
        <f t="shared" si="1"/>
        <v>105.6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119966.71</v>
      </c>
      <c r="E29" s="79">
        <f t="shared" si="6"/>
        <v>197243.94</v>
      </c>
      <c r="F29" s="71">
        <f t="shared" si="1"/>
        <v>164.4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427086.7</v>
      </c>
      <c r="E30" s="192">
        <v>520656.61</v>
      </c>
      <c r="F30" s="71">
        <f t="shared" si="1"/>
        <v>121.9</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307119.99</v>
      </c>
      <c r="E34" s="192">
        <v>323412.67</v>
      </c>
      <c r="F34" s="71">
        <f t="shared" si="1"/>
        <v>105.3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5286.46</v>
      </c>
      <c r="E35" s="79">
        <f t="shared" si="7"/>
        <v>5286.46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4959.25</v>
      </c>
      <c r="E36" s="192">
        <v>4959.25</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327.20999999999998</v>
      </c>
      <c r="E37" s="192">
        <v>327.20999999999998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30800</v>
      </c>
      <c r="E45" s="79">
        <f t="shared" si="9"/>
        <v>20665.98</v>
      </c>
      <c r="F45" s="71">
        <f t="shared" si="1"/>
        <v>67.099999999999994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30800</v>
      </c>
      <c r="E47" s="192">
        <v>30800</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5750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15884.02</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712368.43</v>
      </c>
      <c r="E54" s="192">
        <v>764813.32</v>
      </c>
      <c r="F54" s="71">
        <f t="shared" si="1"/>
        <v>107.4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712368.43</v>
      </c>
      <c r="E55" s="192">
        <v>764813.32</v>
      </c>
      <c r="F55" s="71">
        <f t="shared" si="1"/>
        <v>107.4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43706.49</v>
      </c>
      <c r="E63" s="79">
        <f>SUM(E64:E68)</f>
        <v>53997.07</v>
      </c>
      <c r="F63" s="71">
        <f>IF(D63&gt;0,IF(E63/D63&gt;=100,"&gt;&gt;100",E63/D63*100),"-")</f>
        <v>123.5</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43706.49</v>
      </c>
      <c r="E64" s="192">
        <v>14114.4</v>
      </c>
      <c r="F64" s="71">
        <f t="shared" si="1"/>
        <v>32.299999999999997</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39882.67</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750157.68</v>
      </c>
      <c r="E69" s="79">
        <f>E70+E82+E88+E119+E135+E147+E165+E171</f>
        <v>1004541.54</v>
      </c>
      <c r="F69" s="71">
        <f t="shared" si="1"/>
        <v>133.9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353022.03</v>
      </c>
      <c r="E70" s="79">
        <f t="shared" si="12"/>
        <v>606312.38</v>
      </c>
      <c r="F70" s="71">
        <f t="shared" si="1"/>
        <v>171.7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336212.54</v>
      </c>
      <c r="E71" s="79">
        <f t="shared" si="13"/>
        <v>605029.09</v>
      </c>
      <c r="F71" s="71">
        <f t="shared" si="1"/>
        <v>180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336212.54</v>
      </c>
      <c r="E73" s="192">
        <v>605029.09</v>
      </c>
      <c r="F73" s="71">
        <f t="shared" si="1"/>
        <v>180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15914.32</v>
      </c>
      <c r="E76" s="79">
        <f>SUM(E77:E79)</f>
        <v>23.02</v>
      </c>
      <c r="F76" s="71">
        <f t="shared" si="1"/>
        <v>0.1</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15914.32</v>
      </c>
      <c r="E77" s="192">
        <v>23.02</v>
      </c>
      <c r="F77" s="71">
        <f t="shared" ref="F77:F79" si="14">IF(D77&gt;0,IF(E77/D77&gt;=100,"&gt;&gt;100",E77/D77*100),"-")</f>
        <v>0.1</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895.17</v>
      </c>
      <c r="E80" s="192">
        <v>1260.27</v>
      </c>
      <c r="F80" s="71">
        <f t="shared" si="1"/>
        <v>140.80000000000001</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22400.77</v>
      </c>
      <c r="E82" s="79">
        <f>SUM(E83:E85)-E86+E87</f>
        <v>16139.8</v>
      </c>
      <c r="F82" s="71">
        <f t="shared" si="1"/>
        <v>72.099999999999994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22400.77</v>
      </c>
      <c r="E87" s="192">
        <v>16139.8</v>
      </c>
      <c r="F87" s="71">
        <f t="shared" si="1"/>
        <v>72.099999999999994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17566.330000000002</v>
      </c>
      <c r="E119" s="79">
        <f t="shared" si="18"/>
        <v>17566.330000000002</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17566.330000000002</v>
      </c>
      <c r="E120" s="79">
        <f t="shared" si="19"/>
        <v>17566.330000000002</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17566.330000000002</v>
      </c>
      <c r="E124" s="192">
        <v>17566.330000000002</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16300</v>
      </c>
      <c r="E135" s="79">
        <f t="shared" si="21"/>
        <v>22600</v>
      </c>
      <c r="F135" s="71">
        <f t="shared" si="1"/>
        <v>138.69999999999999</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16300</v>
      </c>
      <c r="E136" s="79">
        <f t="shared" si="22"/>
        <v>22600</v>
      </c>
      <c r="F136" s="71">
        <f t="shared" si="1"/>
        <v>138.69999999999999</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16300</v>
      </c>
      <c r="E141" s="192">
        <v>22600</v>
      </c>
      <c r="F141" s="71">
        <f t="shared" si="1"/>
        <v>138.69999999999999</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330342.12</v>
      </c>
      <c r="E147" s="79">
        <f t="shared" si="24"/>
        <v>337673.14</v>
      </c>
      <c r="F147" s="71">
        <f t="shared" si="1"/>
        <v>102.2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17677.349999999999</v>
      </c>
      <c r="E160" s="192">
        <v>16338.73</v>
      </c>
      <c r="F160" s="71">
        <f t="shared" si="1"/>
        <v>92.4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68340.83</v>
      </c>
      <c r="E161" s="192">
        <v>50154.63</v>
      </c>
      <c r="F161" s="71">
        <f t="shared" si="1"/>
        <v>73.400000000000006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279810.53000000003</v>
      </c>
      <c r="E162" s="192">
        <v>273219.23</v>
      </c>
      <c r="F162" s="71">
        <f t="shared" si="1"/>
        <v>97.6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35486.589999999997</v>
      </c>
      <c r="E164" s="192">
        <v>2039.45</v>
      </c>
      <c r="F164" s="71">
        <f t="shared" si="1"/>
        <v>5.7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10526.43</v>
      </c>
      <c r="E165" s="79">
        <f t="shared" si="26"/>
        <v>4249.8900000000003</v>
      </c>
      <c r="F165" s="71">
        <f t="shared" si="1"/>
        <v>40.4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10526.43</v>
      </c>
      <c r="E167" s="192">
        <v>4249.8900000000003</v>
      </c>
      <c r="F167" s="71">
        <f t="shared" si="1"/>
        <v>40.4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9322525.6899999995</v>
      </c>
      <c r="E176" s="79">
        <f>E177+E251</f>
        <v>8912796.2599999998</v>
      </c>
      <c r="F176" s="71">
        <f t="shared" si="1"/>
        <v>95.6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1600667.66</v>
      </c>
      <c r="E177" s="79">
        <f>E178+E197+E203+E219+E247+E248</f>
        <v>1568472.39</v>
      </c>
      <c r="F177" s="71">
        <f t="shared" si="1"/>
        <v>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990612.57</v>
      </c>
      <c r="E178" s="79">
        <f>SUM(E179:E181)+E185+E186+SUM(E194:E196)</f>
        <v>1024387.33</v>
      </c>
      <c r="F178" s="71">
        <f t="shared" si="1"/>
        <v>103.4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634048.25</v>
      </c>
      <c r="E179" s="192">
        <v>709642.66</v>
      </c>
      <c r="F179" s="71">
        <f t="shared" si="1"/>
        <v>111.9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349279.89</v>
      </c>
      <c r="E180" s="192">
        <v>304834.84999999998</v>
      </c>
      <c r="F180" s="71">
        <f t="shared" si="1"/>
        <v>87.3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451.16</v>
      </c>
      <c r="E181" s="79">
        <f t="shared" si="28"/>
        <v>1028.73</v>
      </c>
      <c r="F181" s="71">
        <f t="shared" si="1"/>
        <v>228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451.16</v>
      </c>
      <c r="E184" s="192">
        <v>1028.73</v>
      </c>
      <c r="F184" s="71">
        <f t="shared" si="1"/>
        <v>228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6833.27</v>
      </c>
      <c r="E196" s="192">
        <v>8881.09</v>
      </c>
      <c r="F196" s="71">
        <f t="shared" si="1"/>
        <v>130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79683.460000000006</v>
      </c>
      <c r="E197" s="79">
        <f>SUM(E198:E202)</f>
        <v>146403.09</v>
      </c>
      <c r="F197" s="71">
        <f t="shared" si="1"/>
        <v>183.7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7340</v>
      </c>
      <c r="E198" s="192">
        <v>6517.3</v>
      </c>
      <c r="F198" s="71">
        <f t="shared" si="1"/>
        <v>88.8</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69791.039999999994</v>
      </c>
      <c r="E199" s="192">
        <v>139885.79</v>
      </c>
      <c r="F199" s="71">
        <f t="shared" ref="F199:F202" si="30">IF(D199&gt;0,IF(E199/D199&gt;=100,"&gt;&gt;100",E199/D199*100),"-")</f>
        <v>200.4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2552.42</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530371.63</v>
      </c>
      <c r="E219" s="79">
        <f t="shared" si="34"/>
        <v>397648.83</v>
      </c>
      <c r="F219" s="71">
        <f t="shared" si="1"/>
        <v>75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530371.63</v>
      </c>
      <c r="E220" s="79">
        <f t="shared" si="35"/>
        <v>397648.83</v>
      </c>
      <c r="F220" s="71">
        <f t="shared" si="1"/>
        <v>75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530371.63</v>
      </c>
      <c r="E225" s="192">
        <v>397648.83</v>
      </c>
      <c r="F225" s="71">
        <f t="shared" si="1"/>
        <v>75</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33.14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7721858.0300000003</v>
      </c>
      <c r="E251" s="79">
        <f>+E252+E255-E264+E274+E291</f>
        <v>7344323.8700000001</v>
      </c>
      <c r="F251" s="71">
        <f t="shared" si="1"/>
        <v>95.1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8089946.9500000002</v>
      </c>
      <c r="E252" s="79">
        <f>E253-E254</f>
        <v>7554565.8799999999</v>
      </c>
      <c r="F252" s="71">
        <f t="shared" si="1"/>
        <v>93.4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8620318.5800000001</v>
      </c>
      <c r="E253" s="192">
        <v>7952214.71</v>
      </c>
      <c r="F253" s="71">
        <f t="shared" si="1"/>
        <v>92.2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530371.63</v>
      </c>
      <c r="E254" s="192">
        <v>397648.83</v>
      </c>
      <c r="F254" s="71">
        <f t="shared" si="1"/>
        <v>75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-697856.86</v>
      </c>
      <c r="E255" s="79">
        <f>E256-E260</f>
        <v>-550679.34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697856.86</v>
      </c>
      <c r="E260" s="79">
        <f>SUM(E261:E263)</f>
        <v>550679.34</v>
      </c>
      <c r="F260" s="71">
        <f t="shared" si="1"/>
        <v>78.900000000000006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697856.86</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417956.54</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c r="E263" s="192">
        <v>132722.79999999999</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319241.51</v>
      </c>
      <c r="E274" s="79">
        <f>SUM(E275:E277)+SUM(E286:E290)</f>
        <v>336187.43</v>
      </c>
      <c r="F274" s="71">
        <f t="shared" si="1"/>
        <v>105.3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14605.78</v>
      </c>
      <c r="E275" s="192">
        <v>16338.73</v>
      </c>
      <c r="F275" s="71">
        <f t="shared" ref="F275:F290" si="39">IF(D275&gt;0,IF(E275/D275&gt;=100,"&gt;&gt;100",E275/D275*100),"-")</f>
        <v>111.9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50998.43</v>
      </c>
      <c r="E288" s="192">
        <v>46629.47</v>
      </c>
      <c r="F288" s="71">
        <f t="shared" si="39"/>
        <v>91.4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253637.3</v>
      </c>
      <c r="E289" s="192">
        <v>273219.23</v>
      </c>
      <c r="F289" s="71">
        <f t="shared" si="39"/>
        <v>107.7</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10526.43</v>
      </c>
      <c r="E291" s="79">
        <f>SUM(E292:E295)</f>
        <v>4249.8999999999996</v>
      </c>
      <c r="F291" s="71">
        <f t="shared" si="1"/>
        <v>40.4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10526.43</v>
      </c>
      <c r="E293" s="192">
        <v>4249.8999999999996</v>
      </c>
      <c r="F293" s="71">
        <f t="shared" ref="F293:F295" si="40">IF(D293&gt;0,IF(E293/D293&gt;=100,"&gt;&gt;100",E293/D293*100),"-")</f>
        <v>40.4</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789231.19</v>
      </c>
      <c r="E297" s="79">
        <f t="shared" si="42"/>
        <v>2604610.4500000002</v>
      </c>
      <c r="F297" s="71">
        <f t="shared" si="1"/>
        <v>330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789231.19</v>
      </c>
      <c r="E298" s="193">
        <v>2604610.4500000002</v>
      </c>
      <c r="F298" s="75">
        <f t="shared" si="1"/>
        <v>330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144037.22</v>
      </c>
      <c r="E302" s="192">
        <v>12609.14</v>
      </c>
      <c r="F302" s="71">
        <f t="shared" si="43"/>
        <v>8.8000000000000007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221791.49</v>
      </c>
      <c r="E303" s="192">
        <v>327103.45</v>
      </c>
      <c r="F303" s="71">
        <f t="shared" si="43"/>
        <v>147.5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10526.43</v>
      </c>
      <c r="E305" s="192">
        <v>4249.8900000000003</v>
      </c>
      <c r="F305" s="71">
        <f t="shared" si="43"/>
        <v>40.4</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21941.38</v>
      </c>
      <c r="E308" s="192">
        <v>15252.91</v>
      </c>
      <c r="F308" s="71">
        <f t="shared" si="43"/>
        <v>69.5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115</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459.39</v>
      </c>
      <c r="E311" s="192">
        <v>771.89</v>
      </c>
      <c r="F311" s="71">
        <f t="shared" si="43"/>
        <v>168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172860.95</v>
      </c>
      <c r="E336" s="192">
        <v>124501.86</v>
      </c>
      <c r="F336" s="71">
        <f t="shared" si="43"/>
        <v>72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817751.62</v>
      </c>
      <c r="E337" s="192">
        <v>899885.47</v>
      </c>
      <c r="F337" s="71">
        <f t="shared" si="43"/>
        <v>110</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25698.63</v>
      </c>
      <c r="E338" s="192">
        <v>49682.48</v>
      </c>
      <c r="F338" s="71">
        <f t="shared" si="43"/>
        <v>193.3</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53984.83</v>
      </c>
      <c r="E339" s="192">
        <v>96720.61</v>
      </c>
      <c r="F339" s="71">
        <f t="shared" si="43"/>
        <v>179.2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530371.63</v>
      </c>
      <c r="E343" s="192">
        <v>397648.83</v>
      </c>
      <c r="F343" s="71">
        <f t="shared" si="43"/>
        <v>75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33.14</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72497.350000000006</v>
      </c>
      <c r="E387" s="192">
        <v>72497.350000000006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540347.97</v>
      </c>
      <c r="E389" s="192">
        <v>397648.83</v>
      </c>
      <c r="F389" s="71">
        <f t="shared" si="44"/>
        <v>73.599999999999994</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114964.87</v>
      </c>
      <c r="E391" s="288">
        <v>122189.53</v>
      </c>
      <c r="F391" s="263">
        <f t="shared" si="44"/>
        <v>106.3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61421</v>
      </c>
      <c r="E392" s="288">
        <v>707216.89</v>
      </c>
      <c r="F392" s="263">
        <f t="shared" si="44"/>
        <v>1151.4000000000001</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1305057.8500000001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sheet="1" objects="1" scenarios="1" formatCells="0" formatColumns="0" formatRows="0" insertColumns="0" insertRows="0" insertHyperlinks="0" deleteColumns="0" deleteRows="0" sort="0" autoFilter="0" pivotTables="0"/>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7" zoomScale="140" zoomScaleNormal="140" workbookViewId="0">
      <selection activeCell="E96" sqref="E9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9778771.2699999996</v>
      </c>
      <c r="E89" s="60">
        <f t="shared" si="17"/>
        <v>10979477.09</v>
      </c>
      <c r="F89" s="45">
        <f t="shared" si="1"/>
        <v>112.3</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9778771.2699999996</v>
      </c>
      <c r="E94" s="60">
        <f t="shared" si="19"/>
        <v>10979477.09</v>
      </c>
      <c r="F94" s="45">
        <f t="shared" si="1"/>
        <v>112.3</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9778771.2699999996</v>
      </c>
      <c r="E95" s="194">
        <v>10979477.09</v>
      </c>
      <c r="F95" s="45">
        <f t="shared" si="1"/>
        <v>112.3</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9778771.2699999996</v>
      </c>
      <c r="E141" s="81">
        <f t="shared" si="28"/>
        <v>10979477.09</v>
      </c>
      <c r="F141" s="61">
        <f t="shared" si="1"/>
        <v>112.3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fitToHeight="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110" zoomScaleNormal="11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6300</v>
      </c>
      <c r="E5" s="82">
        <f t="shared" si="0"/>
        <v>1233464.69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6300</v>
      </c>
      <c r="E6" s="83">
        <f t="shared" si="1"/>
        <v>1232331.8400000001</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1232331.8400000001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15884.02</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1216447.82</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6300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6300</v>
      </c>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1132.8499999999999</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1132.8499999999999</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v>1132.8499999999999</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sheet="1" objects="1" scenarios="1" formatCells="0" formatColumns="0" formatRows="0" insertColumns="0" insertRows="0" insertHyperlinks="0" deleteColumns="0" deleteRows="0" sort="0" autoFilter="0" pivotTables="0"/>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fitToHeight="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8" zoomScale="150" zoomScaleNormal="15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1600667.66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11228269.59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10675208.560000001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8249672.8399999999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2163898.62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19672.22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1797.23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240167.65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551345.97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2.75" x14ac:dyDescent="0.2">
      <c r="A24" s="294" t="s">
        <v>2568</v>
      </c>
      <c r="B24" s="134" t="s">
        <v>3190</v>
      </c>
      <c r="C24" s="134" t="s">
        <v>3191</v>
      </c>
      <c r="D24" s="283">
        <v>1715.06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11260464.859999999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10646383.800000001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8174078.4299999997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2213293.66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19094.650000000001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1797.23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238119.83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479676.34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132722.79999999999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132722.79999999999</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1681.92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1568472.39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174184.34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124501.86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124074.37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120849.37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105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3120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427.49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427.49</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49682.48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41782.94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284.29000000000002</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7615.25</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1394288.05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899885.47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96720.61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397648.83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33.14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130" zoomScaleNormal="13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33976</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sheet="1" formatCells="0" formatColumns="0" formatRows="0" insertColumns="0" insertRows="0" insertHyperlinks="0" deleteColumns="0" deleteRows="0" selectLockedCells="1" sort="0" autoFilter="0" pivotTables="0"/>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fitToHeight="0"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Silvija</cp:lastModifiedBy>
  <cp:lastPrinted>2026-02-02T12:13:34Z</cp:lastPrinted>
  <dcterms:created xsi:type="dcterms:W3CDTF">2022-04-01T05:14:30Z</dcterms:created>
  <dcterms:modified xsi:type="dcterms:W3CDTF">2026-02-02T12:20:33Z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2.2.1</vt:lpwstr>
  </property>
</Properties>
</file>